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ebruiker\Course Materials\Chapter 1. Models and Analysis\1. Corporate Model Templates and Exercises\Corpoate Model Exercises\"/>
    </mc:Choice>
  </mc:AlternateContent>
  <bookViews>
    <workbookView xWindow="720" yWindow="312" windowWidth="22752" windowHeight="9768"/>
  </bookViews>
  <sheets>
    <sheet name="Simple Model with History" sheetId="1" r:id="rId1"/>
    <sheet name="Advertising" sheetId="2" r:id="rId2"/>
  </sheets>
  <externalReferences>
    <externalReference r:id="rId3"/>
  </externalReferences>
  <definedNames>
    <definedName name="d1_">'[1]BS Exercise'!$E$15</definedName>
    <definedName name="d1_d">'[1]BS Exercise'!$E$14</definedName>
    <definedName name="d1_n">'[1]BS Exercise'!$E$13</definedName>
    <definedName name="d2_">'[1]BS Exercise'!$E$19</definedName>
    <definedName name="d2_d">'[1]BS Exercise'!$E$18</definedName>
    <definedName name="d2_n">'[1]BS Exercise'!$E$17</definedName>
    <definedName name="k">'[1]BS Exercise'!$E$6</definedName>
    <definedName name="Mpumi">OFFSET('[1]Plant Balance'!$E$36,'[1]Plant Balance'!$F$41,'[1]Plant Balance'!$F$42,'[1]Plant Balance'!$F$43,'[1]Plant Balance'!$F$44)</definedName>
    <definedName name="N__d1">'[1]BS Exercise'!$E$23</definedName>
    <definedName name="N__d2">'[1]BS Exercise'!$E$24</definedName>
    <definedName name="N_d1">'[1]BS Exercise'!$E$21</definedName>
    <definedName name="N_d2">'[1]BS Exercise'!$E$22</definedName>
    <definedName name="p0">'[1]BS Exercise'!$E$5</definedName>
    <definedName name="put">'[1]fin model of option'!$F$40</definedName>
    <definedName name="pv">'[1]BS Exercise'!$E$12</definedName>
    <definedName name="rf">'[1]BS Exercise'!$E$7</definedName>
    <definedName name="t">'[1]BS Exercise'!$E$8</definedName>
    <definedName name="Vol">'[1]BS Exercise'!$E$9</definedName>
  </definedNames>
  <calcPr calcId="152511" calcMode="autoNoTable" calcOnSave="0"/>
</workbook>
</file>

<file path=xl/calcChain.xml><?xml version="1.0" encoding="utf-8"?>
<calcChain xmlns="http://schemas.openxmlformats.org/spreadsheetml/2006/main">
  <c r="AN43" i="1" l="1"/>
  <c r="AO43" i="1" s="1"/>
  <c r="AP43" i="1" s="1"/>
  <c r="AQ43" i="1" s="1"/>
  <c r="AR43" i="1" s="1"/>
  <c r="AS43" i="1" s="1"/>
  <c r="AT43" i="1" s="1"/>
  <c r="AU43" i="1" s="1"/>
  <c r="AV43" i="1" s="1"/>
  <c r="AW43" i="1" s="1"/>
  <c r="AX43" i="1" s="1"/>
  <c r="AY43" i="1" s="1"/>
  <c r="AZ43" i="1" s="1"/>
  <c r="BA43" i="1" s="1"/>
  <c r="BB43" i="1" s="1"/>
  <c r="BC43" i="1" s="1"/>
  <c r="BD43" i="1" s="1"/>
  <c r="BE43" i="1" s="1"/>
  <c r="BF43" i="1" s="1"/>
  <c r="BG43" i="1" s="1"/>
  <c r="BH43" i="1" s="1"/>
  <c r="BI43" i="1" s="1"/>
  <c r="BJ43" i="1" s="1"/>
  <c r="BK43" i="1" s="1"/>
  <c r="BL43" i="1" s="1"/>
  <c r="BM43" i="1" s="1"/>
  <c r="BN43" i="1" s="1"/>
  <c r="BO43" i="1" s="1"/>
  <c r="BP43" i="1" s="1"/>
  <c r="BQ43" i="1" s="1"/>
  <c r="BR43" i="1" s="1"/>
  <c r="BS43" i="1" s="1"/>
  <c r="BT43" i="1" s="1"/>
  <c r="BU43" i="1" s="1"/>
  <c r="BV43" i="1" s="1"/>
  <c r="U13" i="1"/>
  <c r="U17" i="1" s="1"/>
  <c r="U18" i="1" s="1"/>
  <c r="W13" i="1"/>
  <c r="W17" i="1" s="1"/>
  <c r="W18" i="1" s="1"/>
  <c r="Y13" i="1"/>
  <c r="Y17" i="1" s="1"/>
  <c r="Y18" i="1" s="1"/>
  <c r="AA13" i="1"/>
  <c r="AA17" i="1" s="1"/>
  <c r="AA18" i="1" s="1"/>
  <c r="AC13" i="1"/>
  <c r="AC17" i="1" s="1"/>
  <c r="AC18" i="1" s="1"/>
  <c r="AE13" i="1"/>
  <c r="AE17" i="1" s="1"/>
  <c r="AE18" i="1" s="1"/>
  <c r="AG13" i="1"/>
  <c r="AG17" i="1" s="1"/>
  <c r="AG18" i="1" s="1"/>
  <c r="AI13" i="1"/>
  <c r="AI17" i="1" s="1"/>
  <c r="AI18" i="1" s="1"/>
  <c r="AK13" i="1"/>
  <c r="AK17" i="1" s="1"/>
  <c r="AK18" i="1" s="1"/>
  <c r="H13" i="1"/>
  <c r="H17" i="1" s="1"/>
  <c r="H18" i="1" s="1"/>
  <c r="I13" i="1"/>
  <c r="I17" i="1" s="1"/>
  <c r="I18" i="1" s="1"/>
  <c r="J13" i="1"/>
  <c r="J17" i="1" s="1"/>
  <c r="J18" i="1" s="1"/>
  <c r="K13" i="1"/>
  <c r="K17" i="1" s="1"/>
  <c r="K18" i="1" s="1"/>
  <c r="L13" i="1"/>
  <c r="L17" i="1" s="1"/>
  <c r="L18" i="1" s="1"/>
  <c r="M13" i="1"/>
  <c r="M17" i="1" s="1"/>
  <c r="M18" i="1" s="1"/>
  <c r="N13" i="1"/>
  <c r="N17" i="1" s="1"/>
  <c r="N18" i="1" s="1"/>
  <c r="O13" i="1"/>
  <c r="O17" i="1" s="1"/>
  <c r="O18" i="1" s="1"/>
  <c r="P13" i="1"/>
  <c r="P17" i="1" s="1"/>
  <c r="P18" i="1" s="1"/>
  <c r="Q13" i="1"/>
  <c r="Q17" i="1" s="1"/>
  <c r="Q18" i="1" s="1"/>
  <c r="R13" i="1"/>
  <c r="R17" i="1" s="1"/>
  <c r="R18" i="1" s="1"/>
  <c r="S13" i="1"/>
  <c r="S17" i="1" s="1"/>
  <c r="S18" i="1" s="1"/>
  <c r="T13" i="1"/>
  <c r="T17" i="1" s="1"/>
  <c r="T18" i="1" s="1"/>
  <c r="V13" i="1"/>
  <c r="V17" i="1" s="1"/>
  <c r="V18" i="1" s="1"/>
  <c r="X13" i="1"/>
  <c r="X17" i="1" s="1"/>
  <c r="X18" i="1" s="1"/>
  <c r="Z13" i="1"/>
  <c r="Z17" i="1" s="1"/>
  <c r="Z18" i="1" s="1"/>
  <c r="AB13" i="1"/>
  <c r="AB17" i="1" s="1"/>
  <c r="AB18" i="1" s="1"/>
  <c r="AD13" i="1"/>
  <c r="AD17" i="1" s="1"/>
  <c r="AD18" i="1" s="1"/>
  <c r="AF13" i="1"/>
  <c r="AF17" i="1" s="1"/>
  <c r="AF18" i="1" s="1"/>
  <c r="AH13" i="1"/>
  <c r="AH17" i="1" s="1"/>
  <c r="AH18" i="1" s="1"/>
  <c r="AJ13" i="1"/>
  <c r="AJ17" i="1" s="1"/>
  <c r="AJ18" i="1" s="1"/>
  <c r="AL13" i="1"/>
  <c r="AL17" i="1" s="1"/>
  <c r="AL18" i="1" s="1"/>
  <c r="G13" i="1"/>
  <c r="H2" i="1" l="1"/>
  <c r="I2" i="1" s="1"/>
  <c r="J2" i="1" s="1"/>
  <c r="K2" i="1" s="1"/>
  <c r="L2" i="1" s="1"/>
  <c r="M2" i="1" s="1"/>
  <c r="N2" i="1" s="1"/>
  <c r="O2" i="1" s="1"/>
  <c r="P2" i="1" s="1"/>
  <c r="Q2" i="1" s="1"/>
  <c r="R2" i="1" s="1"/>
  <c r="S2" i="1" s="1"/>
  <c r="T2" i="1" s="1"/>
  <c r="U2" i="1" s="1"/>
  <c r="V2" i="1" s="1"/>
  <c r="W2" i="1" s="1"/>
  <c r="X2" i="1" s="1"/>
  <c r="Y2" i="1" s="1"/>
  <c r="Z2" i="1" s="1"/>
  <c r="AA2" i="1" s="1"/>
  <c r="AB2" i="1" s="1"/>
  <c r="AC2" i="1" s="1"/>
  <c r="AD2" i="1" s="1"/>
  <c r="AE2" i="1" s="1"/>
  <c r="AF2" i="1" s="1"/>
  <c r="AG2" i="1" s="1"/>
  <c r="AH2" i="1" s="1"/>
  <c r="AI2" i="1" s="1"/>
  <c r="AJ2" i="1" s="1"/>
  <c r="AK2" i="1" s="1"/>
  <c r="AL2" i="1" s="1"/>
  <c r="AM2" i="1" s="1"/>
  <c r="AN2" i="1" s="1"/>
  <c r="AO2" i="1" s="1"/>
  <c r="AP2" i="1" s="1"/>
  <c r="AQ2" i="1" s="1"/>
  <c r="AR2" i="1" s="1"/>
  <c r="AS2" i="1" s="1"/>
  <c r="AT2" i="1" s="1"/>
  <c r="AU2" i="1" s="1"/>
  <c r="AV2" i="1" s="1"/>
  <c r="AW2" i="1" s="1"/>
  <c r="AX2" i="1" s="1"/>
  <c r="AY2" i="1" s="1"/>
  <c r="AZ2" i="1" s="1"/>
  <c r="BA2" i="1" s="1"/>
  <c r="BB2" i="1" s="1"/>
  <c r="BC2" i="1" s="1"/>
  <c r="BD2" i="1" s="1"/>
  <c r="BE2" i="1" s="1"/>
  <c r="BF2" i="1" s="1"/>
  <c r="BG2" i="1" s="1"/>
  <c r="BH2" i="1" s="1"/>
  <c r="BI2" i="1" s="1"/>
  <c r="BJ2" i="1" s="1"/>
  <c r="BK2" i="1" s="1"/>
  <c r="BL2" i="1" s="1"/>
  <c r="BM2" i="1" s="1"/>
  <c r="BN2" i="1" s="1"/>
  <c r="BO2" i="1" s="1"/>
  <c r="BP2" i="1" s="1"/>
  <c r="BQ2" i="1" s="1"/>
  <c r="BR2" i="1" s="1"/>
  <c r="BS2" i="1" s="1"/>
  <c r="BT2" i="1" s="1"/>
  <c r="BU2" i="1" s="1"/>
  <c r="BV2" i="1" s="1"/>
  <c r="G16" i="1" l="1"/>
  <c r="G23" i="1"/>
  <c r="G17" i="1" l="1"/>
  <c r="G18" i="1" s="1"/>
  <c r="G26" i="1"/>
</calcChain>
</file>

<file path=xl/sharedStrings.xml><?xml version="1.0" encoding="utf-8"?>
<sst xmlns="http://schemas.openxmlformats.org/spreadsheetml/2006/main" count="158" uniqueCount="109">
  <si>
    <t>Year</t>
  </si>
  <si>
    <t>Historic Switch</t>
  </si>
  <si>
    <t>Valuation Switch</t>
  </si>
  <si>
    <t>Scenario Code</t>
  </si>
  <si>
    <t>History</t>
  </si>
  <si>
    <t>Balance Sheet</t>
  </si>
  <si>
    <t>Assets</t>
  </si>
  <si>
    <t>Cash</t>
  </si>
  <si>
    <t>Accounts Receivable</t>
  </si>
  <si>
    <t>Net Plant</t>
  </si>
  <si>
    <t>Total</t>
  </si>
  <si>
    <t>Liabilities and Capital</t>
  </si>
  <si>
    <t>Debt</t>
  </si>
  <si>
    <t>Equity</t>
  </si>
  <si>
    <t>Profit and Loss</t>
  </si>
  <si>
    <t>Revenues</t>
  </si>
  <si>
    <t>Depreciation</t>
  </si>
  <si>
    <t>EBIT</t>
  </si>
  <si>
    <t>Interest Expense</t>
  </si>
  <si>
    <t>Interest Income</t>
  </si>
  <si>
    <t>Net Income</t>
  </si>
  <si>
    <t>Cash Flow</t>
  </si>
  <si>
    <t>Capital Expenditure</t>
  </si>
  <si>
    <t>Dividends</t>
  </si>
  <si>
    <t>Assumptions</t>
  </si>
  <si>
    <t>Operating</t>
  </si>
  <si>
    <t>Revenue Growth</t>
  </si>
  <si>
    <t>Historic</t>
  </si>
  <si>
    <t>Base</t>
  </si>
  <si>
    <t>Low</t>
  </si>
  <si>
    <t>High</t>
  </si>
  <si>
    <t>Scenario</t>
  </si>
  <si>
    <t>Cap Exp to Sales</t>
  </si>
  <si>
    <t xml:space="preserve">Base </t>
  </si>
  <si>
    <t xml:space="preserve">Low </t>
  </si>
  <si>
    <t>A/R to Revenues</t>
  </si>
  <si>
    <t>Projected</t>
  </si>
  <si>
    <t>Average</t>
  </si>
  <si>
    <t>Tax and Depreciation</t>
  </si>
  <si>
    <t>Depreciation Rate</t>
  </si>
  <si>
    <t>Last Period</t>
  </si>
  <si>
    <t>Financing</t>
  </si>
  <si>
    <t>Interest Exense Rate</t>
  </si>
  <si>
    <t>Fixed</t>
  </si>
  <si>
    <t>Interest Income Rate</t>
  </si>
  <si>
    <t>Operating Analysis</t>
  </si>
  <si>
    <t>Total Revenues</t>
  </si>
  <si>
    <t>Capital Expenditures</t>
  </si>
  <si>
    <t>Total Cap Exp</t>
  </si>
  <si>
    <t>Working Capital</t>
  </si>
  <si>
    <t>A/R to Sales</t>
  </si>
  <si>
    <t>A/R Amount</t>
  </si>
  <si>
    <t>Working Capital Change</t>
  </si>
  <si>
    <t>Depreciation and Taxes</t>
  </si>
  <si>
    <t>Depreciation Expense</t>
  </si>
  <si>
    <t>Opening Balance</t>
  </si>
  <si>
    <t>Opening balance</t>
  </si>
  <si>
    <t>Add: Cap Exp</t>
  </si>
  <si>
    <t>Less: Depreciation</t>
  </si>
  <si>
    <t>Closing Balance</t>
  </si>
  <si>
    <t>History or Formula</t>
  </si>
  <si>
    <t>Cash Balance</t>
  </si>
  <si>
    <t>Add: New Cash</t>
  </si>
  <si>
    <t>Less: Cash Used</t>
  </si>
  <si>
    <t>Intrest Income</t>
  </si>
  <si>
    <t>Debt Balance</t>
  </si>
  <si>
    <t>Add: New Debt</t>
  </si>
  <si>
    <t>Less: Cash Re-paid</t>
  </si>
  <si>
    <t>Less: Interest Expense</t>
  </si>
  <si>
    <t>Add: Interest Income</t>
  </si>
  <si>
    <t>Dividend Payout</t>
  </si>
  <si>
    <t>EBITDA</t>
  </si>
  <si>
    <t>Less: WC Changes</t>
  </si>
  <si>
    <t>Cash From Operations</t>
  </si>
  <si>
    <t>Less: Captial Expendtitures</t>
  </si>
  <si>
    <t>Cash before Financing</t>
  </si>
  <si>
    <t>Less: Dividends</t>
  </si>
  <si>
    <t>Payout</t>
  </si>
  <si>
    <t>Net Cash Flow</t>
  </si>
  <si>
    <t>Add: Reduction in Cash when Negative</t>
  </si>
  <si>
    <t>Less: Reduction in Debt when Positive</t>
  </si>
  <si>
    <t>Remaining Cash Flow</t>
  </si>
  <si>
    <t>Less: Addition in Cash when Positive</t>
  </si>
  <si>
    <t>Add: Reduction in Debt when Negative</t>
  </si>
  <si>
    <t>High Quality Modelling, Finance and Energy Courses</t>
  </si>
  <si>
    <t>This page is my advertising and publicity - You can of course delete the page without affecting the model</t>
  </si>
  <si>
    <t>I have taught classes for many years and I believe I have learned from my mistakes and can offer high quality courses</t>
  </si>
  <si>
    <t>Here is my simple concept</t>
  </si>
  <si>
    <t>1. Deliver the courses at a reasonable price -- I will do quite well if a lot of people attend and I will survive if course numbers are low</t>
  </si>
  <si>
    <t>USD 1,500 for courses in Europe</t>
  </si>
  <si>
    <t>USD 1,000 for courses in Africa and Latin America</t>
  </si>
  <si>
    <t>2. Do not cancel the classes as long as one student has signed up (I take the risk of low numbers and not you)</t>
  </si>
  <si>
    <t>3. Limit the size of the classes to 25 participants</t>
  </si>
  <si>
    <t>4. Lunches are offered by not with a four course elaborate menu -- we assume that you are attending the course to learn and not to have a fancy lunch</t>
  </si>
  <si>
    <t>5. Scolarships Avaiable</t>
  </si>
  <si>
    <t>Download Outlines at</t>
  </si>
  <si>
    <t>www.FinanceEnergyInstitiute.com</t>
  </si>
  <si>
    <t>Check for upcomming dates</t>
  </si>
  <si>
    <t>Customised In-Company Courses</t>
  </si>
  <si>
    <t xml:space="preserve">I also offer courses tailored for single institutions (or combinations of institutions) </t>
  </si>
  <si>
    <t>Depending on various considerations my rate is USD 1,500 to USD 2,000 per day plus expenses</t>
  </si>
  <si>
    <t>Contact Details</t>
  </si>
  <si>
    <t>E-mail</t>
  </si>
  <si>
    <t>edwardbodmer@gmail.com</t>
  </si>
  <si>
    <t>Phone</t>
  </si>
  <si>
    <t>001-630-886-2754</t>
  </si>
  <si>
    <t>Skype</t>
  </si>
  <si>
    <t>edward.bodmer</t>
  </si>
  <si>
    <t>Link to Book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</si>
</sst>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15" fontId="0" fillId="0" borderId="0" xfId="0" applyNumberFormat="1"/>
    <xf numFmtId="4" fontId="0" fillId="0" borderId="0" xfId="0" applyNumberFormat="1"/>
    <xf numFmtId="0" fontId="0" fillId="0" borderId="1" xfId="0" applyBorder="1"/>
    <xf numFmtId="4" fontId="0" fillId="0" borderId="1" xfId="0" applyNumberFormat="1" applyBorder="1"/>
    <xf numFmtId="0" fontId="0" fillId="0" borderId="2" xfId="0" applyBorder="1"/>
    <xf numFmtId="4" fontId="0" fillId="0" borderId="2" xfId="0" applyNumberFormat="1" applyBorder="1"/>
    <xf numFmtId="10" fontId="0" fillId="0" borderId="0" xfId="0" applyNumberFormat="1"/>
    <xf numFmtId="0" fontId="0" fillId="0" borderId="3" xfId="0" applyBorder="1"/>
    <xf numFmtId="0" fontId="0" fillId="0" borderId="4" xfId="0" applyBorder="1"/>
    <xf numFmtId="0" fontId="0" fillId="0" borderId="5" xfId="0" applyBorder="1"/>
    <xf numFmtId="10" fontId="0" fillId="0" borderId="0" xfId="4" applyNumberFormat="1" applyFont="1"/>
    <xf numFmtId="0" fontId="3" fillId="2" borderId="0" xfId="5" applyFont="1" applyFill="1"/>
    <xf numFmtId="0" fontId="2" fillId="2" borderId="0" xfId="5" applyFill="1"/>
    <xf numFmtId="0" fontId="2" fillId="2" borderId="0" xfId="5" applyFont="1" applyFill="1"/>
    <xf numFmtId="0" fontId="4" fillId="2" borderId="0" xfId="6" applyFill="1"/>
    <xf numFmtId="0" fontId="5" fillId="2" borderId="0" xfId="7" applyFill="1"/>
  </cellXfs>
  <cellStyles count="8">
    <cellStyle name="Comma 2" xfId="1"/>
    <cellStyle name="Hyperlink" xfId="6" builtinId="8"/>
    <cellStyle name="Hyperlink 2" xfId="7"/>
    <cellStyle name="Normal" xfId="0" builtinId="0"/>
    <cellStyle name="Normal 2" xfId="2"/>
    <cellStyle name="Normal 4" xfId="5"/>
    <cellStyle name="Percent" xfId="4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onika/Documents/Day%204%20Analysis%20-%20star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mple Model with History (2)"/>
      <sheetName val="Scenario"/>
      <sheetName val="PE Ratio"/>
      <sheetName val="Tornado Chart"/>
      <sheetName val="ROE Chart"/>
      <sheetName val="fin model of option"/>
      <sheetName val="BS Exercise"/>
      <sheetName val="ctl + shift + C macro"/>
      <sheetName val="form vba"/>
      <sheetName val="Simple Model with History"/>
      <sheetName val="Plant Balance"/>
    </sheetNames>
    <sheetDataSet>
      <sheetData sheetId="0"/>
      <sheetData sheetId="1"/>
      <sheetData sheetId="2"/>
      <sheetData sheetId="3" refreshError="1"/>
      <sheetData sheetId="4" refreshError="1"/>
      <sheetData sheetId="5">
        <row r="40">
          <cell r="F40">
            <v>4.570782161604285</v>
          </cell>
        </row>
      </sheetData>
      <sheetData sheetId="6">
        <row r="5">
          <cell r="E5">
            <v>100</v>
          </cell>
        </row>
        <row r="6">
          <cell r="E6">
            <v>120</v>
          </cell>
        </row>
        <row r="7">
          <cell r="E7">
            <v>0.05</v>
          </cell>
        </row>
        <row r="8">
          <cell r="E8">
            <v>2</v>
          </cell>
        </row>
        <row r="9">
          <cell r="E9">
            <v>0.2</v>
          </cell>
        </row>
        <row r="12">
          <cell r="E12">
            <v>0.90483741803595952</v>
          </cell>
        </row>
        <row r="13">
          <cell r="E13">
            <v>-4.2321556793954579E-2</v>
          </cell>
        </row>
        <row r="14">
          <cell r="E14">
            <v>0.28284271247461906</v>
          </cell>
        </row>
        <row r="15">
          <cell r="E15">
            <v>-0.1496292989968844</v>
          </cell>
        </row>
        <row r="17">
          <cell r="E17">
            <v>-0.12232155679395459</v>
          </cell>
        </row>
        <row r="18">
          <cell r="E18">
            <v>0.28284271247461906</v>
          </cell>
        </row>
        <row r="19">
          <cell r="E19">
            <v>-0.43247201147150338</v>
          </cell>
        </row>
        <row r="21">
          <cell r="E21">
            <v>0.44052854557583793</v>
          </cell>
        </row>
        <row r="22">
          <cell r="E22">
            <v>0.33269919500681844</v>
          </cell>
        </row>
        <row r="23">
          <cell r="E23">
            <v>0.55947145442416213</v>
          </cell>
        </row>
        <row r="24">
          <cell r="E24">
            <v>0.66730080499318156</v>
          </cell>
        </row>
      </sheetData>
      <sheetData sheetId="7"/>
      <sheetData sheetId="8"/>
      <sheetData sheetId="9"/>
      <sheetData sheetId="10">
        <row r="36">
          <cell r="E36">
            <v>100</v>
          </cell>
        </row>
        <row r="41">
          <cell r="F41">
            <v>3</v>
          </cell>
        </row>
        <row r="42">
          <cell r="F42">
            <v>0</v>
          </cell>
        </row>
        <row r="43">
          <cell r="F43">
            <v>1</v>
          </cell>
        </row>
        <row r="44">
          <cell r="F44">
            <v>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financeenergyinstitiute.com/" TargetMode="External"/><Relationship Id="rId2" Type="http://schemas.openxmlformats.org/officeDocument/2006/relationships/hyperlink" Target="http://www.financeenergyinstitiute.com/" TargetMode="External"/><Relationship Id="rId1" Type="http://schemas.openxmlformats.org/officeDocument/2006/relationships/hyperlink" Target="mailto:edwardbodmer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2:BV151"/>
  <sheetViews>
    <sheetView tabSelected="1" workbookViewId="0">
      <pane xSplit="6" ySplit="3" topLeftCell="G4" activePane="bottomRight" state="frozen"/>
      <selection pane="topRight" activeCell="G1" sqref="G1"/>
      <selection pane="bottomLeft" activeCell="A4" sqref="A4"/>
      <selection pane="bottomRight" activeCell="A28" sqref="A28"/>
    </sheetView>
  </sheetViews>
  <sheetFormatPr defaultColWidth="0" defaultRowHeight="14.4" outlineLevelRow="1" outlineLevelCol="1" x14ac:dyDescent="0.3"/>
  <cols>
    <col min="1" max="3" width="1.33203125" customWidth="1"/>
    <col min="4" max="4" width="35.33203125" customWidth="1"/>
    <col min="5" max="5" width="17.6640625" customWidth="1"/>
    <col min="6" max="6" width="9.109375" customWidth="1"/>
    <col min="7" max="74" width="10.44140625" customWidth="1"/>
    <col min="75" max="16384" width="0" hidden="1" outlineLevel="1"/>
  </cols>
  <sheetData>
    <row r="2" spans="1:74" x14ac:dyDescent="0.3">
      <c r="A2" t="s">
        <v>0</v>
      </c>
      <c r="G2" s="1">
        <v>39083</v>
      </c>
      <c r="H2" s="1">
        <f>EDATE(G2,3)</f>
        <v>39173</v>
      </c>
      <c r="I2" s="1">
        <f t="shared" ref="I2:BT2" si="0">EDATE(H2,3)</f>
        <v>39264</v>
      </c>
      <c r="J2" s="1">
        <f t="shared" si="0"/>
        <v>39356</v>
      </c>
      <c r="K2" s="1">
        <f t="shared" si="0"/>
        <v>39448</v>
      </c>
      <c r="L2" s="1">
        <f t="shared" si="0"/>
        <v>39539</v>
      </c>
      <c r="M2" s="1">
        <f t="shared" si="0"/>
        <v>39630</v>
      </c>
      <c r="N2" s="1">
        <f t="shared" si="0"/>
        <v>39722</v>
      </c>
      <c r="O2" s="1">
        <f t="shared" si="0"/>
        <v>39814</v>
      </c>
      <c r="P2" s="1">
        <f t="shared" si="0"/>
        <v>39904</v>
      </c>
      <c r="Q2" s="1">
        <f t="shared" si="0"/>
        <v>39995</v>
      </c>
      <c r="R2" s="1">
        <f t="shared" si="0"/>
        <v>40087</v>
      </c>
      <c r="S2" s="1">
        <f t="shared" si="0"/>
        <v>40179</v>
      </c>
      <c r="T2" s="1">
        <f t="shared" si="0"/>
        <v>40269</v>
      </c>
      <c r="U2" s="1">
        <f t="shared" si="0"/>
        <v>40360</v>
      </c>
      <c r="V2" s="1">
        <f t="shared" si="0"/>
        <v>40452</v>
      </c>
      <c r="W2" s="1">
        <f t="shared" si="0"/>
        <v>40544</v>
      </c>
      <c r="X2" s="1">
        <f t="shared" si="0"/>
        <v>40634</v>
      </c>
      <c r="Y2" s="1">
        <f t="shared" si="0"/>
        <v>40725</v>
      </c>
      <c r="Z2" s="1">
        <f t="shared" si="0"/>
        <v>40817</v>
      </c>
      <c r="AA2" s="1">
        <f t="shared" si="0"/>
        <v>40909</v>
      </c>
      <c r="AB2" s="1">
        <f t="shared" si="0"/>
        <v>41000</v>
      </c>
      <c r="AC2" s="1">
        <f t="shared" si="0"/>
        <v>41091</v>
      </c>
      <c r="AD2" s="1">
        <f t="shared" si="0"/>
        <v>41183</v>
      </c>
      <c r="AE2" s="1">
        <f t="shared" si="0"/>
        <v>41275</v>
      </c>
      <c r="AF2" s="1">
        <f t="shared" si="0"/>
        <v>41365</v>
      </c>
      <c r="AG2" s="1">
        <f t="shared" si="0"/>
        <v>41456</v>
      </c>
      <c r="AH2" s="1">
        <f t="shared" si="0"/>
        <v>41548</v>
      </c>
      <c r="AI2" s="1">
        <f t="shared" si="0"/>
        <v>41640</v>
      </c>
      <c r="AJ2" s="1">
        <f t="shared" si="0"/>
        <v>41730</v>
      </c>
      <c r="AK2" s="1">
        <f t="shared" si="0"/>
        <v>41821</v>
      </c>
      <c r="AL2" s="1">
        <f t="shared" si="0"/>
        <v>41913</v>
      </c>
      <c r="AM2" s="1">
        <f t="shared" si="0"/>
        <v>42005</v>
      </c>
      <c r="AN2" s="1">
        <f t="shared" si="0"/>
        <v>42095</v>
      </c>
      <c r="AO2" s="1">
        <f t="shared" si="0"/>
        <v>42186</v>
      </c>
      <c r="AP2" s="1">
        <f t="shared" si="0"/>
        <v>42278</v>
      </c>
      <c r="AQ2" s="1">
        <f t="shared" si="0"/>
        <v>42370</v>
      </c>
      <c r="AR2" s="1">
        <f t="shared" si="0"/>
        <v>42461</v>
      </c>
      <c r="AS2" s="1">
        <f t="shared" si="0"/>
        <v>42552</v>
      </c>
      <c r="AT2" s="1">
        <f t="shared" si="0"/>
        <v>42644</v>
      </c>
      <c r="AU2" s="1">
        <f t="shared" si="0"/>
        <v>42736</v>
      </c>
      <c r="AV2" s="1">
        <f t="shared" si="0"/>
        <v>42826</v>
      </c>
      <c r="AW2" s="1">
        <f t="shared" si="0"/>
        <v>42917</v>
      </c>
      <c r="AX2" s="1">
        <f t="shared" si="0"/>
        <v>43009</v>
      </c>
      <c r="AY2" s="1">
        <f t="shared" si="0"/>
        <v>43101</v>
      </c>
      <c r="AZ2" s="1">
        <f t="shared" si="0"/>
        <v>43191</v>
      </c>
      <c r="BA2" s="1">
        <f t="shared" si="0"/>
        <v>43282</v>
      </c>
      <c r="BB2" s="1">
        <f t="shared" si="0"/>
        <v>43374</v>
      </c>
      <c r="BC2" s="1">
        <f t="shared" si="0"/>
        <v>43466</v>
      </c>
      <c r="BD2" s="1">
        <f t="shared" si="0"/>
        <v>43556</v>
      </c>
      <c r="BE2" s="1">
        <f t="shared" si="0"/>
        <v>43647</v>
      </c>
      <c r="BF2" s="1">
        <f t="shared" si="0"/>
        <v>43739</v>
      </c>
      <c r="BG2" s="1">
        <f t="shared" si="0"/>
        <v>43831</v>
      </c>
      <c r="BH2" s="1">
        <f t="shared" si="0"/>
        <v>43922</v>
      </c>
      <c r="BI2" s="1">
        <f t="shared" si="0"/>
        <v>44013</v>
      </c>
      <c r="BJ2" s="1">
        <f t="shared" si="0"/>
        <v>44105</v>
      </c>
      <c r="BK2" s="1">
        <f t="shared" si="0"/>
        <v>44197</v>
      </c>
      <c r="BL2" s="1">
        <f t="shared" si="0"/>
        <v>44287</v>
      </c>
      <c r="BM2" s="1">
        <f t="shared" si="0"/>
        <v>44378</v>
      </c>
      <c r="BN2" s="1">
        <f t="shared" si="0"/>
        <v>44470</v>
      </c>
      <c r="BO2" s="1">
        <f t="shared" si="0"/>
        <v>44562</v>
      </c>
      <c r="BP2" s="1">
        <f t="shared" si="0"/>
        <v>44652</v>
      </c>
      <c r="BQ2" s="1">
        <f t="shared" si="0"/>
        <v>44743</v>
      </c>
      <c r="BR2" s="1">
        <f t="shared" si="0"/>
        <v>44835</v>
      </c>
      <c r="BS2" s="1">
        <f t="shared" si="0"/>
        <v>44927</v>
      </c>
      <c r="BT2" s="1">
        <f t="shared" si="0"/>
        <v>45017</v>
      </c>
      <c r="BU2" s="1">
        <f t="shared" ref="BU2:BV2" si="1">EDATE(BT2,3)</f>
        <v>45108</v>
      </c>
      <c r="BV2" s="1">
        <f t="shared" si="1"/>
        <v>45200</v>
      </c>
    </row>
    <row r="3" spans="1:74" x14ac:dyDescent="0.3">
      <c r="B3" t="s">
        <v>1</v>
      </c>
      <c r="E3" s="1">
        <v>41913</v>
      </c>
    </row>
    <row r="4" spans="1:74" x14ac:dyDescent="0.3">
      <c r="B4" t="s">
        <v>2</v>
      </c>
    </row>
    <row r="5" spans="1:74" x14ac:dyDescent="0.3">
      <c r="B5" t="s">
        <v>3</v>
      </c>
    </row>
    <row r="7" spans="1:74" x14ac:dyDescent="0.3">
      <c r="A7" t="s">
        <v>4</v>
      </c>
    </row>
    <row r="8" spans="1:74" x14ac:dyDescent="0.3">
      <c r="B8" t="s">
        <v>5</v>
      </c>
    </row>
    <row r="9" spans="1:74" x14ac:dyDescent="0.3">
      <c r="C9" t="s">
        <v>6</v>
      </c>
    </row>
    <row r="10" spans="1:74" x14ac:dyDescent="0.3">
      <c r="D10" t="s">
        <v>7</v>
      </c>
      <c r="G10" s="2">
        <v>100</v>
      </c>
      <c r="H10" s="2">
        <v>83.319210140045641</v>
      </c>
      <c r="I10" s="2">
        <v>102.35001440174297</v>
      </c>
      <c r="J10" s="2">
        <v>102.33195314957464</v>
      </c>
      <c r="K10" s="2">
        <v>110.65240663406419</v>
      </c>
      <c r="L10" s="2">
        <v>120.03537927373338</v>
      </c>
      <c r="M10" s="2">
        <v>122.59906659204616</v>
      </c>
      <c r="N10" s="2">
        <v>129.38053781001796</v>
      </c>
      <c r="O10" s="2">
        <v>92.044708434460603</v>
      </c>
      <c r="P10" s="2">
        <v>75.698383096832799</v>
      </c>
      <c r="Q10" s="2">
        <v>65.596107055639848</v>
      </c>
      <c r="R10" s="2">
        <v>56.815313604356817</v>
      </c>
      <c r="S10" s="2">
        <v>59.824012909414492</v>
      </c>
      <c r="T10" s="2">
        <v>61.198895641561982</v>
      </c>
      <c r="U10" s="2">
        <v>66.946872578017235</v>
      </c>
      <c r="V10" s="2">
        <v>67.103791299769782</v>
      </c>
      <c r="W10" s="2">
        <v>56.255236367652842</v>
      </c>
      <c r="X10" s="2">
        <v>61.501606481383533</v>
      </c>
      <c r="Y10" s="2">
        <v>63.278879629678563</v>
      </c>
      <c r="Z10" s="2">
        <v>61.103621267722524</v>
      </c>
      <c r="AA10" s="2">
        <v>50.750546102208553</v>
      </c>
      <c r="AB10" s="2">
        <v>58.539957426473492</v>
      </c>
      <c r="AC10" s="2">
        <v>64.116315494436137</v>
      </c>
      <c r="AD10" s="2">
        <v>75.496850151449124</v>
      </c>
      <c r="AE10" s="2">
        <v>94.806446734788707</v>
      </c>
      <c r="AF10" s="2">
        <v>55.535245884154129</v>
      </c>
      <c r="AG10" s="2">
        <v>58.155618382140283</v>
      </c>
      <c r="AH10" s="2">
        <v>55.846288124430281</v>
      </c>
      <c r="AI10" s="2">
        <v>63.814089974230832</v>
      </c>
      <c r="AJ10" s="2">
        <v>52.812943088645952</v>
      </c>
      <c r="AK10" s="2">
        <v>60.640998705982433</v>
      </c>
      <c r="AL10" s="2">
        <v>60.62813564304691</v>
      </c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x14ac:dyDescent="0.3">
      <c r="D11" t="s">
        <v>8</v>
      </c>
      <c r="G11" s="2">
        <v>75</v>
      </c>
      <c r="H11" s="2">
        <v>90.869087617403565</v>
      </c>
      <c r="I11" s="2">
        <v>68.981647985981994</v>
      </c>
      <c r="J11" s="2">
        <v>65.275895640331456</v>
      </c>
      <c r="K11" s="2">
        <v>77.835659787616024</v>
      </c>
      <c r="L11" s="2">
        <v>115.87701133739196</v>
      </c>
      <c r="M11" s="2">
        <v>113.86428600349051</v>
      </c>
      <c r="N11" s="2">
        <v>120.9727272989804</v>
      </c>
      <c r="O11" s="2">
        <v>70.572861800083473</v>
      </c>
      <c r="P11" s="2">
        <v>76.266672844891445</v>
      </c>
      <c r="Q11" s="2">
        <v>63.778781836564221</v>
      </c>
      <c r="R11" s="2">
        <v>63.591955211842574</v>
      </c>
      <c r="S11" s="2">
        <v>55.816178400178956</v>
      </c>
      <c r="T11" s="2">
        <v>57.655373233955871</v>
      </c>
      <c r="U11" s="2">
        <v>51.397137457018104</v>
      </c>
      <c r="V11" s="2">
        <v>58.342079533052242</v>
      </c>
      <c r="W11" s="2">
        <v>77.691824845738182</v>
      </c>
      <c r="X11" s="2">
        <v>86.607342900613872</v>
      </c>
      <c r="Y11" s="2">
        <v>85.203489962789902</v>
      </c>
      <c r="Z11" s="2">
        <v>68.194378299030959</v>
      </c>
      <c r="AA11" s="2">
        <v>63.085108892966801</v>
      </c>
      <c r="AB11" s="2">
        <v>64.244749441734271</v>
      </c>
      <c r="AC11" s="2">
        <v>74.714169200683713</v>
      </c>
      <c r="AD11" s="2">
        <v>59.517990541218239</v>
      </c>
      <c r="AE11" s="2">
        <v>67.830387287028771</v>
      </c>
      <c r="AF11" s="2">
        <v>70.928194977859008</v>
      </c>
      <c r="AG11" s="2">
        <v>75.146072680008615</v>
      </c>
      <c r="AH11" s="2">
        <v>57.127308648585732</v>
      </c>
      <c r="AI11" s="2">
        <v>61.15408281048591</v>
      </c>
      <c r="AJ11" s="2">
        <v>45.620930115695067</v>
      </c>
      <c r="AK11" s="2">
        <v>51.411918373181265</v>
      </c>
      <c r="AL11" s="2">
        <v>63.026786346982888</v>
      </c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x14ac:dyDescent="0.3">
      <c r="D12" t="s">
        <v>9</v>
      </c>
      <c r="G12" s="2">
        <v>1000</v>
      </c>
      <c r="H12" s="2">
        <v>1042.4886350338331</v>
      </c>
      <c r="I12" s="2">
        <v>1017.9732191345776</v>
      </c>
      <c r="J12" s="2">
        <v>834.40045971673305</v>
      </c>
      <c r="K12" s="2">
        <v>682.15181760931523</v>
      </c>
      <c r="L12" s="2">
        <v>703.20984944953898</v>
      </c>
      <c r="M12" s="2">
        <v>617.61266867861752</v>
      </c>
      <c r="N12" s="2">
        <v>643.34875878335652</v>
      </c>
      <c r="O12" s="2">
        <v>770.76776730366873</v>
      </c>
      <c r="P12" s="2">
        <v>937.75116407640076</v>
      </c>
      <c r="Q12" s="2">
        <v>1085.6093354991974</v>
      </c>
      <c r="R12" s="2">
        <v>1163.1920768759178</v>
      </c>
      <c r="S12" s="2">
        <v>1110.4296215282625</v>
      </c>
      <c r="T12" s="2">
        <v>1316.4445561362425</v>
      </c>
      <c r="U12" s="2">
        <v>991.64254396332126</v>
      </c>
      <c r="V12" s="2">
        <v>1121.5045022428856</v>
      </c>
      <c r="W12" s="2">
        <v>1424.1603147980729</v>
      </c>
      <c r="X12" s="2">
        <v>1341.748024525401</v>
      </c>
      <c r="Y12" s="2">
        <v>1454.3111962754704</v>
      </c>
      <c r="Z12" s="2">
        <v>1573.2389705562805</v>
      </c>
      <c r="AA12" s="2">
        <v>1264.2403742813319</v>
      </c>
      <c r="AB12" s="2">
        <v>1285.4987659238518</v>
      </c>
      <c r="AC12" s="2">
        <v>1402.9165576026369</v>
      </c>
      <c r="AD12" s="2">
        <v>1365.2119581456327</v>
      </c>
      <c r="AE12" s="2">
        <v>1248.1273830294085</v>
      </c>
      <c r="AF12" s="2">
        <v>1116.0679476146952</v>
      </c>
      <c r="AG12" s="2">
        <v>1117.2694465498146</v>
      </c>
      <c r="AH12" s="2">
        <v>1175.1604487940285</v>
      </c>
      <c r="AI12" s="2">
        <v>1292.9860331419948</v>
      </c>
      <c r="AJ12" s="2">
        <v>1143.023378691541</v>
      </c>
      <c r="AK12" s="2">
        <v>1159.4345069775636</v>
      </c>
      <c r="AL12" s="2">
        <v>1383.6365057072796</v>
      </c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 ht="15" thickBot="1" x14ac:dyDescent="0.35">
      <c r="D13" s="3" t="s">
        <v>10</v>
      </c>
      <c r="E13" s="3"/>
      <c r="F13" s="3"/>
      <c r="G13" s="4">
        <f>SUM(G10:G12)</f>
        <v>1175</v>
      </c>
      <c r="H13" s="4">
        <f t="shared" ref="H13:AL13" si="2">SUM(H10:H12)</f>
        <v>1216.6769327912823</v>
      </c>
      <c r="I13" s="4">
        <f t="shared" si="2"/>
        <v>1189.3048815223026</v>
      </c>
      <c r="J13" s="4">
        <f t="shared" si="2"/>
        <v>1002.0083085066392</v>
      </c>
      <c r="K13" s="4">
        <f t="shared" si="2"/>
        <v>870.63988403099552</v>
      </c>
      <c r="L13" s="4">
        <f t="shared" si="2"/>
        <v>939.12224006066435</v>
      </c>
      <c r="M13" s="4">
        <f t="shared" si="2"/>
        <v>854.07602127415419</v>
      </c>
      <c r="N13" s="4">
        <f t="shared" si="2"/>
        <v>893.70202389235487</v>
      </c>
      <c r="O13" s="4">
        <f t="shared" si="2"/>
        <v>933.38533753821275</v>
      </c>
      <c r="P13" s="4">
        <f t="shared" si="2"/>
        <v>1089.7162200181251</v>
      </c>
      <c r="Q13" s="4">
        <f t="shared" si="2"/>
        <v>1214.9842243914015</v>
      </c>
      <c r="R13" s="4">
        <f t="shared" si="2"/>
        <v>1283.5993456921171</v>
      </c>
      <c r="S13" s="4">
        <f t="shared" si="2"/>
        <v>1226.069812837856</v>
      </c>
      <c r="T13" s="4">
        <f t="shared" si="2"/>
        <v>1435.2988250117603</v>
      </c>
      <c r="U13" s="4">
        <f t="shared" si="2"/>
        <v>1109.9865539983566</v>
      </c>
      <c r="V13" s="4">
        <f t="shared" si="2"/>
        <v>1246.9503730757076</v>
      </c>
      <c r="W13" s="4">
        <f t="shared" si="2"/>
        <v>1558.1073760114639</v>
      </c>
      <c r="X13" s="4">
        <f t="shared" si="2"/>
        <v>1489.8569739073985</v>
      </c>
      <c r="Y13" s="4">
        <f t="shared" si="2"/>
        <v>1602.7935658679389</v>
      </c>
      <c r="Z13" s="4">
        <f t="shared" si="2"/>
        <v>1702.5369701230341</v>
      </c>
      <c r="AA13" s="4">
        <f t="shared" si="2"/>
        <v>1378.0760292765074</v>
      </c>
      <c r="AB13" s="4">
        <f t="shared" si="2"/>
        <v>1408.2834727920595</v>
      </c>
      <c r="AC13" s="4">
        <f t="shared" si="2"/>
        <v>1541.7470422977567</v>
      </c>
      <c r="AD13" s="4">
        <f t="shared" si="2"/>
        <v>1500.2267988383001</v>
      </c>
      <c r="AE13" s="4">
        <f t="shared" si="2"/>
        <v>1410.7642170512261</v>
      </c>
      <c r="AF13" s="4">
        <f t="shared" si="2"/>
        <v>1242.5313884767083</v>
      </c>
      <c r="AG13" s="4">
        <f t="shared" si="2"/>
        <v>1250.5711376119634</v>
      </c>
      <c r="AH13" s="4">
        <f t="shared" si="2"/>
        <v>1288.1340455670445</v>
      </c>
      <c r="AI13" s="4">
        <f t="shared" si="2"/>
        <v>1417.9542059267114</v>
      </c>
      <c r="AJ13" s="4">
        <f t="shared" si="2"/>
        <v>1241.4572518958821</v>
      </c>
      <c r="AK13" s="4">
        <f t="shared" si="2"/>
        <v>1271.4874240567274</v>
      </c>
      <c r="AL13" s="4">
        <f t="shared" si="2"/>
        <v>1507.2914276973095</v>
      </c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 ht="15" thickTop="1" x14ac:dyDescent="0.3"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 x14ac:dyDescent="0.3">
      <c r="C15" t="s">
        <v>11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x14ac:dyDescent="0.3">
      <c r="D16" t="s">
        <v>12</v>
      </c>
      <c r="G16" s="2">
        <f>G13*0.4</f>
        <v>470</v>
      </c>
      <c r="H16" s="2">
        <v>450.32313806955153</v>
      </c>
      <c r="I16" s="2">
        <v>448.12929341452821</v>
      </c>
      <c r="J16" s="2">
        <v>374.69296514652308</v>
      </c>
      <c r="K16" s="2">
        <v>317.12168969735177</v>
      </c>
      <c r="L16" s="2">
        <v>329.29809148930894</v>
      </c>
      <c r="M16" s="2">
        <v>296.08469410826547</v>
      </c>
      <c r="N16" s="2">
        <v>309.0917186373498</v>
      </c>
      <c r="O16" s="2">
        <v>345.12499029525179</v>
      </c>
      <c r="P16" s="2">
        <v>405.37981886929344</v>
      </c>
      <c r="Q16" s="2">
        <v>460.48217702193489</v>
      </c>
      <c r="R16" s="2">
        <v>488.00295619210988</v>
      </c>
      <c r="S16" s="2">
        <v>468.10145377507081</v>
      </c>
      <c r="T16" s="2">
        <v>551.05738071112171</v>
      </c>
      <c r="U16" s="2">
        <v>423.43576661653543</v>
      </c>
      <c r="V16" s="2">
        <v>475.44331741706213</v>
      </c>
      <c r="W16" s="2">
        <v>592.16622046629027</v>
      </c>
      <c r="X16" s="2">
        <v>561.29985240271378</v>
      </c>
      <c r="Y16" s="2">
        <v>607.03603036205959</v>
      </c>
      <c r="Z16" s="2">
        <v>653.73703672960119</v>
      </c>
      <c r="AA16" s="2">
        <v>525.99636815341626</v>
      </c>
      <c r="AB16" s="2">
        <v>537.61548934013013</v>
      </c>
      <c r="AC16" s="2">
        <v>586.81314923882917</v>
      </c>
      <c r="AD16" s="2">
        <v>576.28352331883275</v>
      </c>
      <c r="AE16" s="2">
        <v>537.17353190567894</v>
      </c>
      <c r="AF16" s="2">
        <v>468.64127739953977</v>
      </c>
      <c r="AG16" s="2">
        <v>470.17002597278201</v>
      </c>
      <c r="AH16" s="2">
        <v>492.40269476738354</v>
      </c>
      <c r="AI16" s="2">
        <v>542.72004924649025</v>
      </c>
      <c r="AJ16" s="2">
        <v>478.33452871207476</v>
      </c>
      <c r="AK16" s="2">
        <v>488.03020227341841</v>
      </c>
      <c r="AL16" s="2">
        <v>577.70585654013064</v>
      </c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x14ac:dyDescent="0.3">
      <c r="D17" t="s">
        <v>13</v>
      </c>
      <c r="G17" s="2">
        <f>G13-G16</f>
        <v>705</v>
      </c>
      <c r="H17" s="2">
        <f t="shared" ref="H17:AL17" si="3">H13-H16</f>
        <v>766.35379472173076</v>
      </c>
      <c r="I17" s="2">
        <f t="shared" si="3"/>
        <v>741.17558810777439</v>
      </c>
      <c r="J17" s="2">
        <f t="shared" si="3"/>
        <v>627.31534336011612</v>
      </c>
      <c r="K17" s="2">
        <f t="shared" si="3"/>
        <v>553.51819433364381</v>
      </c>
      <c r="L17" s="2">
        <f t="shared" si="3"/>
        <v>609.82414857135541</v>
      </c>
      <c r="M17" s="2">
        <f t="shared" si="3"/>
        <v>557.99132716588872</v>
      </c>
      <c r="N17" s="2">
        <f t="shared" si="3"/>
        <v>584.61030525500507</v>
      </c>
      <c r="O17" s="2">
        <f t="shared" si="3"/>
        <v>588.26034724296096</v>
      </c>
      <c r="P17" s="2">
        <f t="shared" si="3"/>
        <v>684.33640114883167</v>
      </c>
      <c r="Q17" s="2">
        <f t="shared" si="3"/>
        <v>754.50204736946671</v>
      </c>
      <c r="R17" s="2">
        <f t="shared" si="3"/>
        <v>795.59638950000726</v>
      </c>
      <c r="S17" s="2">
        <f t="shared" si="3"/>
        <v>757.96835906278523</v>
      </c>
      <c r="T17" s="2">
        <f t="shared" si="3"/>
        <v>884.24144430063859</v>
      </c>
      <c r="U17" s="2">
        <f t="shared" si="3"/>
        <v>686.55078738182124</v>
      </c>
      <c r="V17" s="2">
        <f t="shared" si="3"/>
        <v>771.50705565864541</v>
      </c>
      <c r="W17" s="2">
        <f t="shared" si="3"/>
        <v>965.94115554517361</v>
      </c>
      <c r="X17" s="2">
        <f t="shared" si="3"/>
        <v>928.55712150468469</v>
      </c>
      <c r="Y17" s="2">
        <f t="shared" si="3"/>
        <v>995.75753550587933</v>
      </c>
      <c r="Z17" s="2">
        <f t="shared" si="3"/>
        <v>1048.7999333934329</v>
      </c>
      <c r="AA17" s="2">
        <f t="shared" si="3"/>
        <v>852.07966112309111</v>
      </c>
      <c r="AB17" s="2">
        <f t="shared" si="3"/>
        <v>870.66798345192933</v>
      </c>
      <c r="AC17" s="2">
        <f t="shared" si="3"/>
        <v>954.93389305892754</v>
      </c>
      <c r="AD17" s="2">
        <f t="shared" si="3"/>
        <v>923.94327551946731</v>
      </c>
      <c r="AE17" s="2">
        <f t="shared" si="3"/>
        <v>873.59068514554713</v>
      </c>
      <c r="AF17" s="2">
        <f t="shared" si="3"/>
        <v>773.89011107716851</v>
      </c>
      <c r="AG17" s="2">
        <f t="shared" si="3"/>
        <v>780.40111163918141</v>
      </c>
      <c r="AH17" s="2">
        <f t="shared" si="3"/>
        <v>795.73135079966096</v>
      </c>
      <c r="AI17" s="2">
        <f t="shared" si="3"/>
        <v>875.23415668022119</v>
      </c>
      <c r="AJ17" s="2">
        <f t="shared" si="3"/>
        <v>763.12272318380735</v>
      </c>
      <c r="AK17" s="2">
        <f t="shared" si="3"/>
        <v>783.45722178330902</v>
      </c>
      <c r="AL17" s="2">
        <f t="shared" si="3"/>
        <v>929.58557115717883</v>
      </c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 ht="15" thickBot="1" x14ac:dyDescent="0.35">
      <c r="D18" s="3" t="s">
        <v>10</v>
      </c>
      <c r="E18" s="3"/>
      <c r="F18" s="3"/>
      <c r="G18" s="4">
        <f>SUM(G16:G17)</f>
        <v>1175</v>
      </c>
      <c r="H18" s="4">
        <f t="shared" ref="H18:AL18" si="4">SUM(H16:H17)</f>
        <v>1216.6769327912823</v>
      </c>
      <c r="I18" s="4">
        <f t="shared" si="4"/>
        <v>1189.3048815223026</v>
      </c>
      <c r="J18" s="4">
        <f t="shared" si="4"/>
        <v>1002.0083085066392</v>
      </c>
      <c r="K18" s="4">
        <f t="shared" si="4"/>
        <v>870.63988403099552</v>
      </c>
      <c r="L18" s="4">
        <f t="shared" si="4"/>
        <v>939.12224006066435</v>
      </c>
      <c r="M18" s="4">
        <f t="shared" si="4"/>
        <v>854.07602127415419</v>
      </c>
      <c r="N18" s="4">
        <f t="shared" si="4"/>
        <v>893.70202389235487</v>
      </c>
      <c r="O18" s="4">
        <f t="shared" si="4"/>
        <v>933.38533753821275</v>
      </c>
      <c r="P18" s="4">
        <f t="shared" si="4"/>
        <v>1089.7162200181251</v>
      </c>
      <c r="Q18" s="4">
        <f t="shared" si="4"/>
        <v>1214.9842243914015</v>
      </c>
      <c r="R18" s="4">
        <f t="shared" si="4"/>
        <v>1283.5993456921171</v>
      </c>
      <c r="S18" s="4">
        <f t="shared" si="4"/>
        <v>1226.069812837856</v>
      </c>
      <c r="T18" s="4">
        <f t="shared" si="4"/>
        <v>1435.2988250117603</v>
      </c>
      <c r="U18" s="4">
        <f t="shared" si="4"/>
        <v>1109.9865539983566</v>
      </c>
      <c r="V18" s="4">
        <f t="shared" si="4"/>
        <v>1246.9503730757076</v>
      </c>
      <c r="W18" s="4">
        <f t="shared" si="4"/>
        <v>1558.1073760114639</v>
      </c>
      <c r="X18" s="4">
        <f t="shared" si="4"/>
        <v>1489.8569739073985</v>
      </c>
      <c r="Y18" s="4">
        <f t="shared" si="4"/>
        <v>1602.7935658679389</v>
      </c>
      <c r="Z18" s="4">
        <f t="shared" si="4"/>
        <v>1702.5369701230341</v>
      </c>
      <c r="AA18" s="4">
        <f t="shared" si="4"/>
        <v>1378.0760292765074</v>
      </c>
      <c r="AB18" s="4">
        <f t="shared" si="4"/>
        <v>1408.2834727920595</v>
      </c>
      <c r="AC18" s="4">
        <f t="shared" si="4"/>
        <v>1541.7470422977567</v>
      </c>
      <c r="AD18" s="4">
        <f t="shared" si="4"/>
        <v>1500.2267988383001</v>
      </c>
      <c r="AE18" s="4">
        <f t="shared" si="4"/>
        <v>1410.7642170512261</v>
      </c>
      <c r="AF18" s="4">
        <f t="shared" si="4"/>
        <v>1242.5313884767083</v>
      </c>
      <c r="AG18" s="4">
        <f t="shared" si="4"/>
        <v>1250.5711376119634</v>
      </c>
      <c r="AH18" s="4">
        <f t="shared" si="4"/>
        <v>1288.1340455670445</v>
      </c>
      <c r="AI18" s="4">
        <f t="shared" si="4"/>
        <v>1417.9542059267114</v>
      </c>
      <c r="AJ18" s="4">
        <f t="shared" si="4"/>
        <v>1241.4572518958821</v>
      </c>
      <c r="AK18" s="4">
        <f t="shared" si="4"/>
        <v>1271.4874240567274</v>
      </c>
      <c r="AL18" s="4">
        <f t="shared" si="4"/>
        <v>1507.2914276973095</v>
      </c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 ht="15" thickTop="1" x14ac:dyDescent="0.3"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 x14ac:dyDescent="0.3">
      <c r="C20" t="s">
        <v>14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 x14ac:dyDescent="0.3">
      <c r="D21" t="s">
        <v>15</v>
      </c>
      <c r="G21" s="2">
        <v>300</v>
      </c>
      <c r="H21" s="2">
        <v>327.47635046961426</v>
      </c>
      <c r="I21" s="2">
        <v>287.92659194392797</v>
      </c>
      <c r="J21" s="2">
        <v>285.10358256132582</v>
      </c>
      <c r="K21" s="2">
        <v>339.34263915046409</v>
      </c>
      <c r="L21" s="2">
        <v>427.50804534956785</v>
      </c>
      <c r="M21" s="2">
        <v>467.45714401396202</v>
      </c>
      <c r="N21" s="2">
        <v>499.89090919592161</v>
      </c>
      <c r="O21" s="2">
        <v>290.29144720033389</v>
      </c>
      <c r="P21" s="2">
        <v>297.06669137956578</v>
      </c>
      <c r="Q21" s="2">
        <v>279.11512734625688</v>
      </c>
      <c r="R21" s="2">
        <v>258.3678208473703</v>
      </c>
      <c r="S21" s="2">
        <v>211.26471360071582</v>
      </c>
      <c r="T21" s="2">
        <v>202.62149293582348</v>
      </c>
      <c r="U21" s="2">
        <v>217.58854982807242</v>
      </c>
      <c r="V21" s="2">
        <v>245.36831813220897</v>
      </c>
      <c r="W21" s="2">
        <v>322.76729938295273</v>
      </c>
      <c r="X21" s="2">
        <v>350.42937160245549</v>
      </c>
      <c r="Y21" s="2">
        <v>348.81395985115961</v>
      </c>
      <c r="Z21" s="2">
        <v>296.77751319612383</v>
      </c>
      <c r="AA21" s="2">
        <v>280.3404355718672</v>
      </c>
      <c r="AB21" s="2">
        <v>272.97899776693708</v>
      </c>
      <c r="AC21" s="2">
        <v>262.85667680273485</v>
      </c>
      <c r="AD21" s="2">
        <v>262.07196216487296</v>
      </c>
      <c r="AE21" s="2">
        <v>251.32154914811505</v>
      </c>
      <c r="AF21" s="2">
        <v>283.71277991143603</v>
      </c>
      <c r="AG21" s="2">
        <v>288.58429072003446</v>
      </c>
      <c r="AH21" s="2">
        <v>236.50923459434293</v>
      </c>
      <c r="AI21" s="2">
        <v>252.61633124194364</v>
      </c>
      <c r="AJ21" s="2">
        <v>214.48372046278027</v>
      </c>
      <c r="AK21" s="2">
        <v>185.64767349272506</v>
      </c>
      <c r="AL21" s="2">
        <v>216.10714538793155</v>
      </c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 x14ac:dyDescent="0.3">
      <c r="D22" t="s">
        <v>16</v>
      </c>
      <c r="G22" s="2">
        <v>100</v>
      </c>
      <c r="H22" s="2">
        <v>107.24886350338332</v>
      </c>
      <c r="I22" s="2">
        <v>102.79732191345776</v>
      </c>
      <c r="J22" s="2">
        <v>78.440045971673314</v>
      </c>
      <c r="K22" s="2">
        <v>74.215181760931529</v>
      </c>
      <c r="L22" s="2">
        <v>74.320984944953906</v>
      </c>
      <c r="M22" s="2">
        <v>66.761266867861764</v>
      </c>
      <c r="N22" s="2">
        <v>58.334875878335652</v>
      </c>
      <c r="O22" s="2">
        <v>82.076776730366873</v>
      </c>
      <c r="P22" s="2">
        <v>83.775116407640084</v>
      </c>
      <c r="Q22" s="2">
        <v>111.56093354991975</v>
      </c>
      <c r="R22" s="2">
        <v>106.31920768759178</v>
      </c>
      <c r="S22" s="2">
        <v>119.04296215282625</v>
      </c>
      <c r="T22" s="2">
        <v>130.64445561362425</v>
      </c>
      <c r="U22" s="2">
        <v>95.164254396332126</v>
      </c>
      <c r="V22" s="2">
        <v>106.15045022428856</v>
      </c>
      <c r="W22" s="2">
        <v>141.41603147980729</v>
      </c>
      <c r="X22" s="2">
        <v>138.17480245254009</v>
      </c>
      <c r="Y22" s="2">
        <v>142.43111962754705</v>
      </c>
      <c r="Z22" s="2">
        <v>158.32389705562807</v>
      </c>
      <c r="AA22" s="2">
        <v>128.4240374281332</v>
      </c>
      <c r="AB22" s="2">
        <v>133.54987659238517</v>
      </c>
      <c r="AC22" s="2">
        <v>137.29165576026369</v>
      </c>
      <c r="AD22" s="2">
        <v>134.52119581456327</v>
      </c>
      <c r="AE22" s="2">
        <v>121.81273830294086</v>
      </c>
      <c r="AF22" s="2">
        <v>109.60679476146953</v>
      </c>
      <c r="AG22" s="2">
        <v>103.72694465498147</v>
      </c>
      <c r="AH22" s="2">
        <v>124.51604487940286</v>
      </c>
      <c r="AI22" s="2">
        <v>125.29860331419948</v>
      </c>
      <c r="AJ22" s="2">
        <v>107.3023378691541</v>
      </c>
      <c r="AK22" s="2">
        <v>123.94345069775636</v>
      </c>
      <c r="AL22" s="2">
        <v>144.36365057072797</v>
      </c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 ht="15" thickBot="1" x14ac:dyDescent="0.35">
      <c r="D23" s="5" t="s">
        <v>17</v>
      </c>
      <c r="E23" s="5"/>
      <c r="F23" s="5"/>
      <c r="G23" s="6">
        <f>G21-G22</f>
        <v>200</v>
      </c>
      <c r="H23" s="6">
        <v>223.22748696623094</v>
      </c>
      <c r="I23" s="6">
        <v>186.1292700304702</v>
      </c>
      <c r="J23" s="6">
        <v>201.66353658965249</v>
      </c>
      <c r="K23" s="6">
        <v>271.12745738953254</v>
      </c>
      <c r="L23" s="6">
        <v>357.18706040461393</v>
      </c>
      <c r="M23" s="6">
        <v>405.69587714610026</v>
      </c>
      <c r="N23" s="6">
        <v>435.55603331758596</v>
      </c>
      <c r="O23" s="6">
        <v>213.21467046996702</v>
      </c>
      <c r="P23" s="6">
        <v>203.29157497192568</v>
      </c>
      <c r="Q23" s="6">
        <v>170.55419379633713</v>
      </c>
      <c r="R23" s="6">
        <v>142.04861315977851</v>
      </c>
      <c r="S23" s="6">
        <v>100.22175144788957</v>
      </c>
      <c r="T23" s="6">
        <v>70.977037322199237</v>
      </c>
      <c r="U23" s="6">
        <v>118.42429543174029</v>
      </c>
      <c r="V23" s="6">
        <v>133.21786790792041</v>
      </c>
      <c r="W23" s="6">
        <v>180.35126790314544</v>
      </c>
      <c r="X23" s="6">
        <v>216.2545691499154</v>
      </c>
      <c r="Y23" s="6">
        <v>203.38284022361256</v>
      </c>
      <c r="Z23" s="6">
        <v>139.45361614049577</v>
      </c>
      <c r="AA23" s="6">
        <v>153.916398143734</v>
      </c>
      <c r="AB23" s="6">
        <v>144.42912117455191</v>
      </c>
      <c r="AC23" s="6">
        <v>122.56502104247116</v>
      </c>
      <c r="AD23" s="6">
        <v>125.55076635030969</v>
      </c>
      <c r="AE23" s="6">
        <v>126.5088108451742</v>
      </c>
      <c r="AF23" s="6">
        <v>172.1059851499665</v>
      </c>
      <c r="AG23" s="6">
        <v>176.85734606505298</v>
      </c>
      <c r="AH23" s="6">
        <v>118.99318971494007</v>
      </c>
      <c r="AI23" s="6">
        <v>123.31772792774416</v>
      </c>
      <c r="AJ23" s="6">
        <v>100.18138259362617</v>
      </c>
      <c r="AK23" s="6">
        <v>69.7042227949687</v>
      </c>
      <c r="AL23" s="6">
        <v>77.743494817203583</v>
      </c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 x14ac:dyDescent="0.3">
      <c r="D24" t="s">
        <v>18</v>
      </c>
      <c r="G24" s="2">
        <v>23.5</v>
      </c>
      <c r="H24" s="2">
        <v>22.516156903477579</v>
      </c>
      <c r="I24" s="2">
        <v>22.406464670726411</v>
      </c>
      <c r="J24" s="2">
        <v>18.734648257326153</v>
      </c>
      <c r="K24" s="2">
        <v>15.856084484867589</v>
      </c>
      <c r="L24" s="2">
        <v>16.464904574465447</v>
      </c>
      <c r="M24" s="2">
        <v>14.804234705413274</v>
      </c>
      <c r="N24" s="2">
        <v>15.454585931867491</v>
      </c>
      <c r="O24" s="2">
        <v>17.25624951476259</v>
      </c>
      <c r="P24" s="2">
        <v>20.268990943464672</v>
      </c>
      <c r="Q24" s="2">
        <v>23.024108851096745</v>
      </c>
      <c r="R24" s="2">
        <v>24.400147809605496</v>
      </c>
      <c r="S24" s="2">
        <v>23.405072688753542</v>
      </c>
      <c r="T24" s="2">
        <v>27.552869035556085</v>
      </c>
      <c r="U24" s="2">
        <v>21.171788330826772</v>
      </c>
      <c r="V24" s="2">
        <v>23.772165870853108</v>
      </c>
      <c r="W24" s="2">
        <v>29.608311023314513</v>
      </c>
      <c r="X24" s="2">
        <v>28.064992620135691</v>
      </c>
      <c r="Y24" s="2">
        <v>30.351801518102981</v>
      </c>
      <c r="Z24" s="2">
        <v>32.686851836480059</v>
      </c>
      <c r="AA24" s="2">
        <v>26.299818407670813</v>
      </c>
      <c r="AB24" s="2">
        <v>26.880774467006507</v>
      </c>
      <c r="AC24" s="2">
        <v>29.340657461941461</v>
      </c>
      <c r="AD24" s="2">
        <v>28.814176165941639</v>
      </c>
      <c r="AE24" s="2">
        <v>26.858676595283949</v>
      </c>
      <c r="AF24" s="2">
        <v>23.432063869976989</v>
      </c>
      <c r="AG24" s="2">
        <v>23.508501298639104</v>
      </c>
      <c r="AH24" s="2">
        <v>24.620134738369178</v>
      </c>
      <c r="AI24" s="2">
        <v>27.136002462324512</v>
      </c>
      <c r="AJ24" s="2">
        <v>23.916726435603739</v>
      </c>
      <c r="AK24" s="2">
        <v>24.401510113670923</v>
      </c>
      <c r="AL24" s="2">
        <v>28.885292827006534</v>
      </c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 x14ac:dyDescent="0.3">
      <c r="D25" t="s">
        <v>19</v>
      </c>
      <c r="G25" s="2">
        <v>1</v>
      </c>
      <c r="H25" s="2">
        <v>0.83319210140045641</v>
      </c>
      <c r="I25" s="2">
        <v>1.0235001440174296</v>
      </c>
      <c r="J25" s="2">
        <v>1.0233195314957464</v>
      </c>
      <c r="K25" s="2">
        <v>1.1065240663406419</v>
      </c>
      <c r="L25" s="2">
        <v>1.2003537927373338</v>
      </c>
      <c r="M25" s="2">
        <v>1.2259906659204616</v>
      </c>
      <c r="N25" s="2">
        <v>1.2938053781001795</v>
      </c>
      <c r="O25" s="2">
        <v>0.92044708434460609</v>
      </c>
      <c r="P25" s="2">
        <v>0.756983830968328</v>
      </c>
      <c r="Q25" s="2">
        <v>0.65596107055639852</v>
      </c>
      <c r="R25" s="2">
        <v>0.56815313604356821</v>
      </c>
      <c r="S25" s="2">
        <v>0.59824012909414492</v>
      </c>
      <c r="T25" s="2">
        <v>0.61198895641561979</v>
      </c>
      <c r="U25" s="2">
        <v>0.66946872578017236</v>
      </c>
      <c r="V25" s="2">
        <v>0.67103791299769788</v>
      </c>
      <c r="W25" s="2">
        <v>0.56255236367652839</v>
      </c>
      <c r="X25" s="2">
        <v>0.61501606481383531</v>
      </c>
      <c r="Y25" s="2">
        <v>0.63278879629678564</v>
      </c>
      <c r="Z25" s="2">
        <v>0.6110362126772253</v>
      </c>
      <c r="AA25" s="2">
        <v>0.50750546102208549</v>
      </c>
      <c r="AB25" s="2">
        <v>0.58539957426473499</v>
      </c>
      <c r="AC25" s="2">
        <v>0.64116315494436138</v>
      </c>
      <c r="AD25" s="2">
        <v>0.75496850151449124</v>
      </c>
      <c r="AE25" s="2">
        <v>0.94806446734788707</v>
      </c>
      <c r="AF25" s="2">
        <v>0.55535245884154127</v>
      </c>
      <c r="AG25" s="2">
        <v>0.58155618382140284</v>
      </c>
      <c r="AH25" s="2">
        <v>0.55846288124430277</v>
      </c>
      <c r="AI25" s="2">
        <v>0.63814089974230837</v>
      </c>
      <c r="AJ25" s="2">
        <v>0.52812943088645947</v>
      </c>
      <c r="AK25" s="2">
        <v>0.6064099870598243</v>
      </c>
      <c r="AL25" s="2">
        <v>0.6062813564304691</v>
      </c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 ht="15" thickBot="1" x14ac:dyDescent="0.35">
      <c r="D26" s="3" t="s">
        <v>20</v>
      </c>
      <c r="E26" s="3"/>
      <c r="F26" s="3"/>
      <c r="G26" s="4">
        <f>G23-G24+G25</f>
        <v>177.5</v>
      </c>
      <c r="H26" s="4">
        <v>201.54452216415382</v>
      </c>
      <c r="I26" s="4">
        <v>164.74630550376119</v>
      </c>
      <c r="J26" s="4">
        <v>183.95220786382211</v>
      </c>
      <c r="K26" s="4">
        <v>256.37789697100561</v>
      </c>
      <c r="L26" s="4">
        <v>341.92250962288585</v>
      </c>
      <c r="M26" s="4">
        <v>392.11763310660746</v>
      </c>
      <c r="N26" s="4">
        <v>421.39525276381863</v>
      </c>
      <c r="O26" s="4">
        <v>196.87886803954902</v>
      </c>
      <c r="P26" s="4">
        <v>183.77956785942933</v>
      </c>
      <c r="Q26" s="4">
        <v>148.18604601579679</v>
      </c>
      <c r="R26" s="4">
        <v>118.21661848621657</v>
      </c>
      <c r="S26" s="4">
        <v>77.41491888823019</v>
      </c>
      <c r="T26" s="4">
        <v>44.036157243058774</v>
      </c>
      <c r="U26" s="4">
        <v>97.921975826693696</v>
      </c>
      <c r="V26" s="4">
        <v>110.116739950065</v>
      </c>
      <c r="W26" s="4">
        <v>151.30550924350746</v>
      </c>
      <c r="X26" s="4">
        <v>188.80459259459354</v>
      </c>
      <c r="Y26" s="4">
        <v>173.66382750180637</v>
      </c>
      <c r="Z26" s="4">
        <v>107.37780051669293</v>
      </c>
      <c r="AA26" s="4">
        <v>128.12408519708526</v>
      </c>
      <c r="AB26" s="4">
        <v>118.13374628181015</v>
      </c>
      <c r="AC26" s="4">
        <v>93.865526735474063</v>
      </c>
      <c r="AD26" s="4">
        <v>97.491558685882552</v>
      </c>
      <c r="AE26" s="4">
        <v>100.59819871723813</v>
      </c>
      <c r="AF26" s="4">
        <v>149.22927373883107</v>
      </c>
      <c r="AG26" s="4">
        <v>153.93040095023528</v>
      </c>
      <c r="AH26" s="4">
        <v>94.931517857815194</v>
      </c>
      <c r="AI26" s="4">
        <v>96.819866365161957</v>
      </c>
      <c r="AJ26" s="4">
        <v>76.792785588908899</v>
      </c>
      <c r="AK26" s="4">
        <v>45.909122668357604</v>
      </c>
      <c r="AL26" s="4">
        <v>49.464483346627517</v>
      </c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 ht="15" thickTop="1" x14ac:dyDescent="0.3"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 x14ac:dyDescent="0.3">
      <c r="C28" t="s">
        <v>21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 x14ac:dyDescent="0.3">
      <c r="D29" t="s">
        <v>22</v>
      </c>
      <c r="G29" s="2">
        <v>130</v>
      </c>
      <c r="H29" s="2">
        <v>135.52352255439831</v>
      </c>
      <c r="I29" s="2">
        <v>132.33651848749511</v>
      </c>
      <c r="J29" s="2">
        <v>108.47205976317531</v>
      </c>
      <c r="K29" s="2">
        <v>88.679736289210993</v>
      </c>
      <c r="L29" s="2">
        <v>91.41728042844008</v>
      </c>
      <c r="M29" s="2">
        <v>80.289646928220293</v>
      </c>
      <c r="N29" s="2">
        <v>83.635338641836356</v>
      </c>
      <c r="O29" s="2">
        <v>100.19980974947694</v>
      </c>
      <c r="P29" s="2">
        <v>121.90765132993211</v>
      </c>
      <c r="Q29" s="2">
        <v>141.12921361489569</v>
      </c>
      <c r="R29" s="2">
        <v>151.21496999386932</v>
      </c>
      <c r="S29" s="2">
        <v>144.35585079867414</v>
      </c>
      <c r="T29" s="2">
        <v>171.13779229771151</v>
      </c>
      <c r="U29" s="2">
        <v>128.91353071523176</v>
      </c>
      <c r="V29" s="2">
        <v>145.79558529157512</v>
      </c>
      <c r="W29" s="2">
        <v>185.14084092374949</v>
      </c>
      <c r="X29" s="2">
        <v>174.42724318830213</v>
      </c>
      <c r="Y29" s="2">
        <v>189.06045551581116</v>
      </c>
      <c r="Z29" s="2">
        <v>204.52106617231649</v>
      </c>
      <c r="AA29" s="2">
        <v>164.35124865657318</v>
      </c>
      <c r="AB29" s="2">
        <v>167.11483957010074</v>
      </c>
      <c r="AC29" s="2">
        <v>182.37915248834281</v>
      </c>
      <c r="AD29" s="2">
        <v>177.47755455893227</v>
      </c>
      <c r="AE29" s="2">
        <v>162.25655979382313</v>
      </c>
      <c r="AF29" s="2">
        <v>145.08883318991039</v>
      </c>
      <c r="AG29" s="2">
        <v>145.24502805147591</v>
      </c>
      <c r="AH29" s="2">
        <v>152.77085834322372</v>
      </c>
      <c r="AI29" s="2">
        <v>168.08818430845935</v>
      </c>
      <c r="AJ29" s="2">
        <v>148.59303922990034</v>
      </c>
      <c r="AK29" s="2">
        <v>150.72648590708329</v>
      </c>
      <c r="AL29" s="2">
        <v>179.87274574194637</v>
      </c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 x14ac:dyDescent="0.3">
      <c r="D30" t="s">
        <v>23</v>
      </c>
      <c r="G30" s="2">
        <v>88.75</v>
      </c>
      <c r="H30" s="2">
        <v>100.77226108207691</v>
      </c>
      <c r="I30" s="2">
        <v>82.373152751880596</v>
      </c>
      <c r="J30" s="2">
        <v>91.976103931911055</v>
      </c>
      <c r="K30" s="2">
        <v>128.18894848550281</v>
      </c>
      <c r="L30" s="2">
        <v>170.96125481144293</v>
      </c>
      <c r="M30" s="2">
        <v>196.05881655330373</v>
      </c>
      <c r="N30" s="2">
        <v>210.69762638190932</v>
      </c>
      <c r="O30" s="2">
        <v>98.439434019774509</v>
      </c>
      <c r="P30" s="2">
        <v>91.889783929714667</v>
      </c>
      <c r="Q30" s="2">
        <v>74.093023007898395</v>
      </c>
      <c r="R30" s="2">
        <v>59.108309243108287</v>
      </c>
      <c r="S30" s="2">
        <v>38.707459444115095</v>
      </c>
      <c r="T30" s="2">
        <v>22.018078621529387</v>
      </c>
      <c r="U30" s="2">
        <v>48.960987913346848</v>
      </c>
      <c r="V30" s="2">
        <v>55.058369975032498</v>
      </c>
      <c r="W30" s="2">
        <v>75.652754621753729</v>
      </c>
      <c r="X30" s="2">
        <v>94.402296297296772</v>
      </c>
      <c r="Y30" s="2">
        <v>86.831913750903183</v>
      </c>
      <c r="Z30" s="2">
        <v>53.688900258346465</v>
      </c>
      <c r="AA30" s="2">
        <v>64.062042598542632</v>
      </c>
      <c r="AB30" s="2">
        <v>59.066873140905074</v>
      </c>
      <c r="AC30" s="2">
        <v>46.932763367737032</v>
      </c>
      <c r="AD30" s="2">
        <v>48.745779342941276</v>
      </c>
      <c r="AE30" s="2">
        <v>50.299099358619067</v>
      </c>
      <c r="AF30" s="2">
        <v>74.614636869415534</v>
      </c>
      <c r="AG30" s="2">
        <v>76.965200475117641</v>
      </c>
      <c r="AH30" s="2">
        <v>47.465758928907597</v>
      </c>
      <c r="AI30" s="2">
        <v>48.409933182580978</v>
      </c>
      <c r="AJ30" s="2">
        <v>38.396392794454449</v>
      </c>
      <c r="AK30" s="2">
        <v>22.954561334178802</v>
      </c>
      <c r="AL30" s="2">
        <v>24.732241673313759</v>
      </c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2" spans="1:74" x14ac:dyDescent="0.3">
      <c r="A32" t="s">
        <v>24</v>
      </c>
    </row>
    <row r="33" spans="2:74" x14ac:dyDescent="0.3">
      <c r="B33" t="s">
        <v>25</v>
      </c>
    </row>
    <row r="34" spans="2:74" x14ac:dyDescent="0.3">
      <c r="C34" t="s">
        <v>26</v>
      </c>
    </row>
    <row r="35" spans="2:74" x14ac:dyDescent="0.3">
      <c r="D35" t="s">
        <v>27</v>
      </c>
    </row>
    <row r="36" spans="2:74" x14ac:dyDescent="0.3">
      <c r="D36" t="s">
        <v>28</v>
      </c>
      <c r="AM36" s="7">
        <v>0.05</v>
      </c>
      <c r="AN36" s="7">
        <v>0.05</v>
      </c>
      <c r="AO36" s="7">
        <v>0.05</v>
      </c>
      <c r="AP36" s="7">
        <v>0.05</v>
      </c>
      <c r="AQ36" s="7">
        <v>0.05</v>
      </c>
      <c r="AR36" s="7">
        <v>4.4999999999999998E-2</v>
      </c>
      <c r="AS36" s="7">
        <v>4.4999999999999998E-2</v>
      </c>
      <c r="AT36" s="7">
        <v>4.4999999999999998E-2</v>
      </c>
      <c r="AU36" s="7">
        <v>4.4999999999999998E-2</v>
      </c>
      <c r="AV36" s="7">
        <v>4.2000000000000003E-2</v>
      </c>
      <c r="AW36" s="7">
        <v>4.2000000000000003E-2</v>
      </c>
      <c r="AX36" s="7">
        <v>0.04</v>
      </c>
      <c r="AY36" s="7">
        <v>0.04</v>
      </c>
      <c r="AZ36" s="7">
        <v>0.04</v>
      </c>
      <c r="BA36" s="7">
        <v>3.5000000000000003E-2</v>
      </c>
      <c r="BB36" s="7">
        <v>3.5000000000000003E-2</v>
      </c>
      <c r="BC36" s="7">
        <v>3.5000000000000003E-2</v>
      </c>
      <c r="BD36" s="7">
        <v>0.03</v>
      </c>
      <c r="BE36" s="7">
        <v>0.03</v>
      </c>
      <c r="BF36" s="7">
        <v>0.03</v>
      </c>
      <c r="BG36" s="7">
        <v>0.03</v>
      </c>
      <c r="BH36" s="7">
        <v>0.03</v>
      </c>
      <c r="BI36" s="7">
        <v>0.03</v>
      </c>
      <c r="BJ36" s="7">
        <v>0.03</v>
      </c>
      <c r="BK36" s="7">
        <v>0.03</v>
      </c>
      <c r="BL36" s="7">
        <v>0.03</v>
      </c>
      <c r="BM36" s="7">
        <v>0.03</v>
      </c>
      <c r="BN36" s="7">
        <v>0.03</v>
      </c>
      <c r="BO36" s="7">
        <v>0.03</v>
      </c>
      <c r="BP36" s="7">
        <v>0.03</v>
      </c>
      <c r="BQ36" s="7">
        <v>0.03</v>
      </c>
      <c r="BR36" s="7">
        <v>0.03</v>
      </c>
      <c r="BS36" s="7">
        <v>0.03</v>
      </c>
      <c r="BT36" s="7">
        <v>0.03</v>
      </c>
      <c r="BU36" s="7">
        <v>0.03</v>
      </c>
      <c r="BV36" s="7">
        <v>0.03</v>
      </c>
    </row>
    <row r="37" spans="2:74" x14ac:dyDescent="0.3">
      <c r="D37" t="s">
        <v>29</v>
      </c>
      <c r="AM37" s="7">
        <v>0.02</v>
      </c>
      <c r="AN37" s="7">
        <v>0.02</v>
      </c>
      <c r="AO37" s="7">
        <v>0.02</v>
      </c>
      <c r="AP37" s="7">
        <v>1.4999999999999999E-2</v>
      </c>
      <c r="AQ37" s="7">
        <v>1.4999999999999999E-2</v>
      </c>
      <c r="AR37" s="7">
        <v>1.4999999999999999E-2</v>
      </c>
      <c r="AS37" s="7">
        <v>1.4999999999999999E-2</v>
      </c>
      <c r="AT37" s="7">
        <v>1.4999999999999999E-2</v>
      </c>
      <c r="AU37" s="7">
        <v>1.4999999999999999E-2</v>
      </c>
      <c r="AV37" s="7">
        <v>1.4999999999999999E-2</v>
      </c>
      <c r="AW37" s="7">
        <v>0.01</v>
      </c>
      <c r="AX37" s="7">
        <v>0.01</v>
      </c>
      <c r="AY37" s="7">
        <v>0.01</v>
      </c>
      <c r="AZ37" s="7">
        <v>0.01</v>
      </c>
      <c r="BA37" s="7">
        <v>0.01</v>
      </c>
      <c r="BB37" s="7">
        <v>0.01</v>
      </c>
      <c r="BC37" s="7">
        <v>0.01</v>
      </c>
      <c r="BD37" s="7">
        <v>0.01</v>
      </c>
      <c r="BE37" s="7">
        <v>0.01</v>
      </c>
      <c r="BF37" s="7">
        <v>0.01</v>
      </c>
      <c r="BG37" s="7">
        <v>0.01</v>
      </c>
      <c r="BH37" s="7">
        <v>0.01</v>
      </c>
      <c r="BI37" s="7">
        <v>0.01</v>
      </c>
      <c r="BJ37" s="7">
        <v>0.01</v>
      </c>
      <c r="BK37" s="7">
        <v>0.01</v>
      </c>
      <c r="BL37" s="7">
        <v>0.01</v>
      </c>
      <c r="BM37" s="7">
        <v>0.01</v>
      </c>
      <c r="BN37" s="7">
        <v>0.01</v>
      </c>
      <c r="BO37" s="7">
        <v>0.01</v>
      </c>
      <c r="BP37" s="7">
        <v>0.01</v>
      </c>
      <c r="BQ37" s="7">
        <v>0.01</v>
      </c>
      <c r="BR37" s="7">
        <v>0.01</v>
      </c>
      <c r="BS37" s="7">
        <v>0.01</v>
      </c>
      <c r="BT37" s="7">
        <v>0.01</v>
      </c>
      <c r="BU37" s="7">
        <v>0.01</v>
      </c>
      <c r="BV37" s="7">
        <v>0.01</v>
      </c>
    </row>
    <row r="38" spans="2:74" ht="15" thickBot="1" x14ac:dyDescent="0.35">
      <c r="D38" t="s">
        <v>30</v>
      </c>
      <c r="AM38" s="7">
        <v>0.08</v>
      </c>
      <c r="AN38" s="7">
        <v>0.08</v>
      </c>
      <c r="AO38" s="7">
        <v>7.5999999999999998E-2</v>
      </c>
      <c r="AP38" s="7">
        <v>7.5999999999999998E-2</v>
      </c>
      <c r="AQ38" s="7">
        <v>7.5999999999999998E-2</v>
      </c>
      <c r="AR38" s="7">
        <v>7.5999999999999998E-2</v>
      </c>
      <c r="AS38" s="7">
        <v>7.5999999999999998E-2</v>
      </c>
      <c r="AT38" s="7">
        <v>7.5999999999999998E-2</v>
      </c>
      <c r="AU38" s="7">
        <v>0.05</v>
      </c>
      <c r="AV38" s="7">
        <v>0.05</v>
      </c>
      <c r="AW38" s="7">
        <v>0.05</v>
      </c>
      <c r="AX38" s="7">
        <v>0.05</v>
      </c>
      <c r="AY38" s="7">
        <v>0.05</v>
      </c>
      <c r="AZ38" s="7">
        <v>0.05</v>
      </c>
      <c r="BA38" s="7">
        <v>0.05</v>
      </c>
      <c r="BB38" s="7">
        <v>0.05</v>
      </c>
      <c r="BC38" s="7">
        <v>0.05</v>
      </c>
      <c r="BD38" s="7">
        <v>0.05</v>
      </c>
      <c r="BE38" s="7">
        <v>0.05</v>
      </c>
      <c r="BF38" s="7">
        <v>0.05</v>
      </c>
      <c r="BG38" s="7">
        <v>0.05</v>
      </c>
      <c r="BH38" s="7">
        <v>0.05</v>
      </c>
      <c r="BI38" s="7">
        <v>0.05</v>
      </c>
      <c r="BJ38" s="7">
        <v>0.05</v>
      </c>
      <c r="BK38" s="7">
        <v>0.05</v>
      </c>
      <c r="BL38" s="7">
        <v>0.05</v>
      </c>
      <c r="BM38" s="7">
        <v>0.05</v>
      </c>
      <c r="BN38" s="7">
        <v>0.05</v>
      </c>
      <c r="BO38" s="7">
        <v>0.05</v>
      </c>
      <c r="BP38" s="7">
        <v>0.05</v>
      </c>
      <c r="BQ38" s="7">
        <v>0.05</v>
      </c>
      <c r="BR38" s="7">
        <v>0.05</v>
      </c>
      <c r="BS38" s="7">
        <v>0.05</v>
      </c>
      <c r="BT38" s="7">
        <v>0.05</v>
      </c>
      <c r="BU38" s="7">
        <v>0.05</v>
      </c>
      <c r="BV38" s="7">
        <v>0.05</v>
      </c>
    </row>
    <row r="39" spans="2:74" ht="15" thickBot="1" x14ac:dyDescent="0.35">
      <c r="D39" s="8"/>
      <c r="E39" s="9" t="s">
        <v>31</v>
      </c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10"/>
    </row>
    <row r="41" spans="2:74" x14ac:dyDescent="0.3">
      <c r="C41" t="s">
        <v>32</v>
      </c>
    </row>
    <row r="42" spans="2:74" x14ac:dyDescent="0.3">
      <c r="D42" t="s">
        <v>27</v>
      </c>
    </row>
    <row r="43" spans="2:74" x14ac:dyDescent="0.3">
      <c r="D43" t="s">
        <v>33</v>
      </c>
      <c r="AM43" s="11">
        <v>0.43</v>
      </c>
      <c r="AN43" s="11">
        <f>AM43-0.002</f>
        <v>0.42799999999999999</v>
      </c>
      <c r="AO43" s="11">
        <f t="shared" ref="AO43:AQ43" si="5">AN43-0.002</f>
        <v>0.42599999999999999</v>
      </c>
      <c r="AP43" s="11">
        <f t="shared" si="5"/>
        <v>0.42399999999999999</v>
      </c>
      <c r="AQ43" s="11">
        <f t="shared" si="5"/>
        <v>0.42199999999999999</v>
      </c>
      <c r="AR43" s="11">
        <f t="shared" ref="AR43:BV43" si="6">AQ43-0.002</f>
        <v>0.42</v>
      </c>
      <c r="AS43" s="11">
        <f t="shared" si="6"/>
        <v>0.41799999999999998</v>
      </c>
      <c r="AT43" s="11">
        <f t="shared" si="6"/>
        <v>0.41599999999999998</v>
      </c>
      <c r="AU43" s="11">
        <f t="shared" si="6"/>
        <v>0.41399999999999998</v>
      </c>
      <c r="AV43" s="11">
        <f t="shared" si="6"/>
        <v>0.41199999999999998</v>
      </c>
      <c r="AW43" s="11">
        <f t="shared" si="6"/>
        <v>0.41</v>
      </c>
      <c r="AX43" s="11">
        <f t="shared" si="6"/>
        <v>0.40799999999999997</v>
      </c>
      <c r="AY43" s="11">
        <f t="shared" si="6"/>
        <v>0.40599999999999997</v>
      </c>
      <c r="AZ43" s="11">
        <f t="shared" si="6"/>
        <v>0.40399999999999997</v>
      </c>
      <c r="BA43" s="11">
        <f t="shared" si="6"/>
        <v>0.40199999999999997</v>
      </c>
      <c r="BB43" s="11">
        <f t="shared" si="6"/>
        <v>0.39999999999999997</v>
      </c>
      <c r="BC43" s="11">
        <f t="shared" si="6"/>
        <v>0.39799999999999996</v>
      </c>
      <c r="BD43" s="11">
        <f t="shared" si="6"/>
        <v>0.39599999999999996</v>
      </c>
      <c r="BE43" s="11">
        <f t="shared" si="6"/>
        <v>0.39399999999999996</v>
      </c>
      <c r="BF43" s="11">
        <f t="shared" si="6"/>
        <v>0.39199999999999996</v>
      </c>
      <c r="BG43" s="11">
        <f t="shared" si="6"/>
        <v>0.38999999999999996</v>
      </c>
      <c r="BH43" s="11">
        <f t="shared" si="6"/>
        <v>0.38799999999999996</v>
      </c>
      <c r="BI43" s="11">
        <f t="shared" si="6"/>
        <v>0.38599999999999995</v>
      </c>
      <c r="BJ43" s="11">
        <f t="shared" si="6"/>
        <v>0.38399999999999995</v>
      </c>
      <c r="BK43" s="11">
        <f t="shared" si="6"/>
        <v>0.38199999999999995</v>
      </c>
      <c r="BL43" s="11">
        <f t="shared" si="6"/>
        <v>0.37999999999999995</v>
      </c>
      <c r="BM43" s="11">
        <f t="shared" si="6"/>
        <v>0.37799999999999995</v>
      </c>
      <c r="BN43" s="11">
        <f t="shared" si="6"/>
        <v>0.37599999999999995</v>
      </c>
      <c r="BO43" s="11">
        <f t="shared" si="6"/>
        <v>0.37399999999999994</v>
      </c>
      <c r="BP43" s="11">
        <f t="shared" si="6"/>
        <v>0.37199999999999994</v>
      </c>
      <c r="BQ43" s="11">
        <f t="shared" si="6"/>
        <v>0.36999999999999994</v>
      </c>
      <c r="BR43" s="11">
        <f t="shared" si="6"/>
        <v>0.36799999999999994</v>
      </c>
      <c r="BS43" s="11">
        <f t="shared" si="6"/>
        <v>0.36599999999999994</v>
      </c>
      <c r="BT43" s="11">
        <f t="shared" si="6"/>
        <v>0.36399999999999993</v>
      </c>
      <c r="BU43" s="11">
        <f t="shared" si="6"/>
        <v>0.36199999999999993</v>
      </c>
      <c r="BV43" s="11">
        <f t="shared" si="6"/>
        <v>0.35999999999999993</v>
      </c>
    </row>
    <row r="44" spans="2:74" x14ac:dyDescent="0.3">
      <c r="D44" t="s">
        <v>34</v>
      </c>
      <c r="AM44" s="11">
        <v>0.5</v>
      </c>
      <c r="AN44" s="11">
        <v>0.51</v>
      </c>
      <c r="AO44" s="11">
        <v>0.48</v>
      </c>
      <c r="AP44" s="11">
        <v>0.48</v>
      </c>
      <c r="AQ44" s="11">
        <v>0.48</v>
      </c>
      <c r="AR44" s="11">
        <v>0.48</v>
      </c>
      <c r="AS44" s="11">
        <v>0.48</v>
      </c>
      <c r="AT44" s="11">
        <v>0.48</v>
      </c>
      <c r="AU44" s="11">
        <v>0.48</v>
      </c>
      <c r="AV44" s="11">
        <v>0.48</v>
      </c>
      <c r="AW44" s="11">
        <v>0.48</v>
      </c>
      <c r="AX44" s="11">
        <v>0.48</v>
      </c>
      <c r="AY44" s="11">
        <v>0.48</v>
      </c>
      <c r="AZ44" s="11">
        <v>0.48</v>
      </c>
      <c r="BA44" s="11">
        <v>0.48</v>
      </c>
      <c r="BB44" s="11">
        <v>0.48</v>
      </c>
      <c r="BC44" s="11">
        <v>0.48</v>
      </c>
      <c r="BD44" s="11">
        <v>0.48</v>
      </c>
      <c r="BE44" s="11">
        <v>0.48</v>
      </c>
      <c r="BF44" s="11">
        <v>0.48</v>
      </c>
      <c r="BG44" s="11">
        <v>0.48</v>
      </c>
      <c r="BH44" s="11">
        <v>0.48</v>
      </c>
      <c r="BI44" s="11">
        <v>0.48</v>
      </c>
      <c r="BJ44" s="11">
        <v>0.48</v>
      </c>
      <c r="BK44" s="11">
        <v>0.48</v>
      </c>
      <c r="BL44" s="11">
        <v>0.48</v>
      </c>
      <c r="BM44" s="11">
        <v>0.48</v>
      </c>
      <c r="BN44" s="11">
        <v>0.48</v>
      </c>
      <c r="BO44" s="11">
        <v>0.48</v>
      </c>
      <c r="BP44" s="11">
        <v>0.48</v>
      </c>
      <c r="BQ44" s="11">
        <v>0.48</v>
      </c>
      <c r="BR44" s="11">
        <v>0.48</v>
      </c>
      <c r="BS44" s="11">
        <v>0.48</v>
      </c>
      <c r="BT44" s="11">
        <v>0.48</v>
      </c>
      <c r="BU44" s="11">
        <v>0.48</v>
      </c>
      <c r="BV44" s="11">
        <v>0.48</v>
      </c>
    </row>
    <row r="45" spans="2:74" x14ac:dyDescent="0.3">
      <c r="D45" t="s">
        <v>30</v>
      </c>
      <c r="AM45" s="11">
        <v>0.33</v>
      </c>
      <c r="AN45" s="11">
        <v>0.33</v>
      </c>
      <c r="AO45" s="11">
        <v>0.33</v>
      </c>
      <c r="AP45" s="11">
        <v>0.33</v>
      </c>
      <c r="AQ45" s="11">
        <v>0.33</v>
      </c>
      <c r="AR45" s="11">
        <v>0.33</v>
      </c>
      <c r="AS45" s="11">
        <v>0.33</v>
      </c>
      <c r="AT45" s="11">
        <v>0.33</v>
      </c>
      <c r="AU45" s="11">
        <v>0.33</v>
      </c>
      <c r="AV45" s="11">
        <v>0.33</v>
      </c>
      <c r="AW45" s="11">
        <v>0.33</v>
      </c>
      <c r="AX45" s="11">
        <v>0.33</v>
      </c>
      <c r="AY45" s="11">
        <v>0.33</v>
      </c>
      <c r="AZ45" s="11">
        <v>0.33</v>
      </c>
      <c r="BA45" s="11">
        <v>0.33</v>
      </c>
      <c r="BB45" s="11">
        <v>0.33</v>
      </c>
      <c r="BC45" s="11">
        <v>0.33</v>
      </c>
      <c r="BD45" s="11">
        <v>0.33</v>
      </c>
      <c r="BE45" s="11">
        <v>0.33</v>
      </c>
      <c r="BF45" s="11">
        <v>0.33</v>
      </c>
      <c r="BG45" s="11">
        <v>0.33</v>
      </c>
      <c r="BH45" s="11">
        <v>0.33</v>
      </c>
      <c r="BI45" s="11">
        <v>0.33</v>
      </c>
      <c r="BJ45" s="11">
        <v>0.33</v>
      </c>
      <c r="BK45" s="11">
        <v>0.33</v>
      </c>
      <c r="BL45" s="11">
        <v>0.33</v>
      </c>
      <c r="BM45" s="11">
        <v>0.33</v>
      </c>
      <c r="BN45" s="11">
        <v>0.33</v>
      </c>
      <c r="BO45" s="11">
        <v>0.33</v>
      </c>
      <c r="BP45" s="11">
        <v>0.33</v>
      </c>
      <c r="BQ45" s="11">
        <v>0.33</v>
      </c>
      <c r="BR45" s="11">
        <v>0.33</v>
      </c>
      <c r="BS45" s="11">
        <v>0.33</v>
      </c>
      <c r="BT45" s="11">
        <v>0.33</v>
      </c>
      <c r="BU45" s="11">
        <v>0.33</v>
      </c>
      <c r="BV45" s="11">
        <v>0.33</v>
      </c>
    </row>
    <row r="46" spans="2:74" ht="15" thickBot="1" x14ac:dyDescent="0.35"/>
    <row r="47" spans="2:74" ht="15" thickBot="1" x14ac:dyDescent="0.35">
      <c r="D47" s="8"/>
      <c r="E47" s="9" t="s">
        <v>31</v>
      </c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10"/>
    </row>
    <row r="49" spans="2:74" x14ac:dyDescent="0.3">
      <c r="C49" t="s">
        <v>35</v>
      </c>
    </row>
    <row r="50" spans="2:74" x14ac:dyDescent="0.3">
      <c r="D50" t="s">
        <v>27</v>
      </c>
    </row>
    <row r="51" spans="2:74" ht="15" thickBot="1" x14ac:dyDescent="0.35">
      <c r="D51" t="s">
        <v>36</v>
      </c>
      <c r="E51" t="s">
        <v>37</v>
      </c>
    </row>
    <row r="52" spans="2:74" ht="15" thickBot="1" x14ac:dyDescent="0.35">
      <c r="D52" s="8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10"/>
    </row>
    <row r="54" spans="2:74" x14ac:dyDescent="0.3">
      <c r="B54" t="s">
        <v>38</v>
      </c>
    </row>
    <row r="55" spans="2:74" x14ac:dyDescent="0.3">
      <c r="C55" t="s">
        <v>39</v>
      </c>
    </row>
    <row r="56" spans="2:74" x14ac:dyDescent="0.3">
      <c r="D56" t="s">
        <v>27</v>
      </c>
    </row>
    <row r="57" spans="2:74" ht="15" thickBot="1" x14ac:dyDescent="0.35">
      <c r="D57" t="s">
        <v>36</v>
      </c>
      <c r="E57" t="s">
        <v>40</v>
      </c>
    </row>
    <row r="58" spans="2:74" ht="15" thickBot="1" x14ac:dyDescent="0.35">
      <c r="D58" s="8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10"/>
    </row>
    <row r="60" spans="2:74" x14ac:dyDescent="0.3">
      <c r="B60" t="s">
        <v>41</v>
      </c>
    </row>
    <row r="61" spans="2:74" x14ac:dyDescent="0.3">
      <c r="C61" t="s">
        <v>42</v>
      </c>
    </row>
    <row r="62" spans="2:74" x14ac:dyDescent="0.3">
      <c r="D62" t="s">
        <v>27</v>
      </c>
    </row>
    <row r="63" spans="2:74" ht="15" thickBot="1" x14ac:dyDescent="0.35">
      <c r="D63" t="s">
        <v>36</v>
      </c>
    </row>
    <row r="64" spans="2:74" ht="15" thickBot="1" x14ac:dyDescent="0.35">
      <c r="D64" s="8"/>
      <c r="E64" s="9" t="s">
        <v>43</v>
      </c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10"/>
    </row>
    <row r="66" spans="1:74" x14ac:dyDescent="0.3">
      <c r="C66" t="s">
        <v>44</v>
      </c>
    </row>
    <row r="67" spans="1:74" x14ac:dyDescent="0.3">
      <c r="D67" t="s">
        <v>27</v>
      </c>
    </row>
    <row r="68" spans="1:74" ht="15" thickBot="1" x14ac:dyDescent="0.35">
      <c r="D68" t="s">
        <v>36</v>
      </c>
    </row>
    <row r="69" spans="1:74" ht="15" thickBot="1" x14ac:dyDescent="0.35">
      <c r="D69" s="8"/>
      <c r="E69" s="9" t="s">
        <v>43</v>
      </c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10"/>
    </row>
    <row r="71" spans="1:74" x14ac:dyDescent="0.3">
      <c r="A71" t="s">
        <v>45</v>
      </c>
    </row>
    <row r="72" spans="1:74" x14ac:dyDescent="0.3">
      <c r="B72" t="s">
        <v>15</v>
      </c>
    </row>
    <row r="73" spans="1:74" x14ac:dyDescent="0.3">
      <c r="C73" t="s">
        <v>26</v>
      </c>
    </row>
    <row r="74" spans="1:74" x14ac:dyDescent="0.3">
      <c r="C74" t="s">
        <v>46</v>
      </c>
    </row>
    <row r="76" spans="1:74" x14ac:dyDescent="0.3">
      <c r="B76" t="s">
        <v>47</v>
      </c>
    </row>
    <row r="77" spans="1:74" x14ac:dyDescent="0.3">
      <c r="C77" t="s">
        <v>32</v>
      </c>
    </row>
    <row r="78" spans="1:74" x14ac:dyDescent="0.3">
      <c r="C78" t="s">
        <v>48</v>
      </c>
    </row>
    <row r="80" spans="1:74" x14ac:dyDescent="0.3">
      <c r="B80" t="s">
        <v>49</v>
      </c>
    </row>
    <row r="81" spans="1:5" x14ac:dyDescent="0.3">
      <c r="C81" t="s">
        <v>50</v>
      </c>
    </row>
    <row r="82" spans="1:5" x14ac:dyDescent="0.3">
      <c r="C82" t="s">
        <v>51</v>
      </c>
    </row>
    <row r="83" spans="1:5" x14ac:dyDescent="0.3">
      <c r="C83" t="s">
        <v>52</v>
      </c>
    </row>
    <row r="85" spans="1:5" x14ac:dyDescent="0.3">
      <c r="A85" t="s">
        <v>53</v>
      </c>
    </row>
    <row r="86" spans="1:5" x14ac:dyDescent="0.3">
      <c r="B86" t="s">
        <v>39</v>
      </c>
    </row>
    <row r="87" spans="1:5" x14ac:dyDescent="0.3">
      <c r="B87" t="s">
        <v>54</v>
      </c>
      <c r="E87" t="s">
        <v>55</v>
      </c>
    </row>
    <row r="89" spans="1:5" x14ac:dyDescent="0.3">
      <c r="B89" t="s">
        <v>9</v>
      </c>
    </row>
    <row r="90" spans="1:5" x14ac:dyDescent="0.3">
      <c r="C90" t="s">
        <v>56</v>
      </c>
    </row>
    <row r="91" spans="1:5" x14ac:dyDescent="0.3">
      <c r="C91" t="s">
        <v>57</v>
      </c>
    </row>
    <row r="92" spans="1:5" x14ac:dyDescent="0.3">
      <c r="C92" t="s">
        <v>58</v>
      </c>
    </row>
    <row r="93" spans="1:5" x14ac:dyDescent="0.3">
      <c r="C93" t="s">
        <v>59</v>
      </c>
      <c r="E93" t="s">
        <v>60</v>
      </c>
    </row>
    <row r="95" spans="1:5" x14ac:dyDescent="0.3">
      <c r="A95" t="s">
        <v>41</v>
      </c>
    </row>
    <row r="96" spans="1:5" x14ac:dyDescent="0.3">
      <c r="B96" t="s">
        <v>44</v>
      </c>
    </row>
    <row r="98" spans="2:5" x14ac:dyDescent="0.3">
      <c r="B98" t="s">
        <v>61</v>
      </c>
    </row>
    <row r="99" spans="2:5" x14ac:dyDescent="0.3">
      <c r="C99" t="s">
        <v>55</v>
      </c>
    </row>
    <row r="100" spans="2:5" x14ac:dyDescent="0.3">
      <c r="C100" t="s">
        <v>62</v>
      </c>
      <c r="E100" t="s">
        <v>21</v>
      </c>
    </row>
    <row r="101" spans="2:5" x14ac:dyDescent="0.3">
      <c r="C101" t="s">
        <v>63</v>
      </c>
      <c r="E101" t="s">
        <v>21</v>
      </c>
    </row>
    <row r="102" spans="2:5" x14ac:dyDescent="0.3">
      <c r="C102" t="s">
        <v>59</v>
      </c>
    </row>
    <row r="104" spans="2:5" x14ac:dyDescent="0.3">
      <c r="C104" t="s">
        <v>64</v>
      </c>
      <c r="E104" t="s">
        <v>55</v>
      </c>
    </row>
    <row r="106" spans="2:5" x14ac:dyDescent="0.3">
      <c r="B106" t="s">
        <v>65</v>
      </c>
    </row>
    <row r="107" spans="2:5" x14ac:dyDescent="0.3">
      <c r="C107" t="s">
        <v>55</v>
      </c>
    </row>
    <row r="108" spans="2:5" x14ac:dyDescent="0.3">
      <c r="C108" t="s">
        <v>66</v>
      </c>
      <c r="E108" t="s">
        <v>21</v>
      </c>
    </row>
    <row r="109" spans="2:5" x14ac:dyDescent="0.3">
      <c r="C109" t="s">
        <v>67</v>
      </c>
      <c r="E109" t="s">
        <v>21</v>
      </c>
    </row>
    <row r="110" spans="2:5" x14ac:dyDescent="0.3">
      <c r="C110" t="s">
        <v>59</v>
      </c>
    </row>
    <row r="112" spans="2:5" x14ac:dyDescent="0.3">
      <c r="C112" t="s">
        <v>18</v>
      </c>
      <c r="E112" t="s">
        <v>55</v>
      </c>
    </row>
    <row r="114" spans="1:74" x14ac:dyDescent="0.3">
      <c r="A114" t="s">
        <v>14</v>
      </c>
    </row>
    <row r="115" spans="1:74" x14ac:dyDescent="0.3">
      <c r="B115" t="s">
        <v>15</v>
      </c>
    </row>
    <row r="116" spans="1:74" x14ac:dyDescent="0.3">
      <c r="B116" t="s">
        <v>58</v>
      </c>
    </row>
    <row r="117" spans="1:74" ht="15" thickBot="1" x14ac:dyDescent="0.35">
      <c r="B117" s="5" t="s">
        <v>17</v>
      </c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</row>
    <row r="118" spans="1:74" x14ac:dyDescent="0.3">
      <c r="B118" t="s">
        <v>68</v>
      </c>
    </row>
    <row r="119" spans="1:74" x14ac:dyDescent="0.3">
      <c r="B119" t="s">
        <v>69</v>
      </c>
    </row>
    <row r="120" spans="1:74" ht="15" thickBot="1" x14ac:dyDescent="0.35">
      <c r="B120" s="3" t="s">
        <v>20</v>
      </c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</row>
    <row r="121" spans="1:74" ht="15" thickTop="1" x14ac:dyDescent="0.3"/>
    <row r="122" spans="1:74" x14ac:dyDescent="0.3">
      <c r="A122" t="s">
        <v>21</v>
      </c>
    </row>
    <row r="123" spans="1:74" x14ac:dyDescent="0.3">
      <c r="B123" t="s">
        <v>70</v>
      </c>
    </row>
    <row r="125" spans="1:74" x14ac:dyDescent="0.3">
      <c r="B125" t="s">
        <v>71</v>
      </c>
    </row>
    <row r="126" spans="1:74" x14ac:dyDescent="0.3">
      <c r="B126" t="s">
        <v>72</v>
      </c>
    </row>
    <row r="127" spans="1:74" ht="15" thickBot="1" x14ac:dyDescent="0.35">
      <c r="C127" s="5" t="s">
        <v>73</v>
      </c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</row>
    <row r="128" spans="1:74" x14ac:dyDescent="0.3">
      <c r="B128" t="s">
        <v>74</v>
      </c>
    </row>
    <row r="129" spans="1:74" ht="15" thickBot="1" x14ac:dyDescent="0.35">
      <c r="C129" s="5" t="s">
        <v>75</v>
      </c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</row>
    <row r="130" spans="1:74" x14ac:dyDescent="0.3">
      <c r="B130" t="s">
        <v>68</v>
      </c>
    </row>
    <row r="131" spans="1:74" x14ac:dyDescent="0.3">
      <c r="B131" t="s">
        <v>69</v>
      </c>
    </row>
    <row r="132" spans="1:74" x14ac:dyDescent="0.3">
      <c r="B132" t="s">
        <v>76</v>
      </c>
      <c r="E132" t="s">
        <v>77</v>
      </c>
    </row>
    <row r="133" spans="1:74" ht="15" thickBot="1" x14ac:dyDescent="0.35">
      <c r="C133" s="5" t="s">
        <v>78</v>
      </c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</row>
    <row r="134" spans="1:74" x14ac:dyDescent="0.3">
      <c r="B134" t="s">
        <v>79</v>
      </c>
    </row>
    <row r="135" spans="1:74" x14ac:dyDescent="0.3">
      <c r="B135" t="s">
        <v>80</v>
      </c>
    </row>
    <row r="136" spans="1:74" ht="15" thickBot="1" x14ac:dyDescent="0.35">
      <c r="C136" s="5" t="s">
        <v>81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</row>
    <row r="137" spans="1:74" x14ac:dyDescent="0.3">
      <c r="B137" t="s">
        <v>82</v>
      </c>
    </row>
    <row r="138" spans="1:74" x14ac:dyDescent="0.3">
      <c r="B138" t="s">
        <v>83</v>
      </c>
    </row>
    <row r="140" spans="1:74" x14ac:dyDescent="0.3">
      <c r="A140" t="s">
        <v>5</v>
      </c>
    </row>
    <row r="141" spans="1:74" x14ac:dyDescent="0.3">
      <c r="C141" t="s">
        <v>6</v>
      </c>
    </row>
    <row r="142" spans="1:74" x14ac:dyDescent="0.3">
      <c r="D142" t="s">
        <v>7</v>
      </c>
    </row>
    <row r="143" spans="1:74" x14ac:dyDescent="0.3">
      <c r="D143" t="s">
        <v>8</v>
      </c>
    </row>
    <row r="144" spans="1:74" x14ac:dyDescent="0.3">
      <c r="D144" t="s">
        <v>9</v>
      </c>
    </row>
    <row r="145" spans="3:74" ht="15" thickBot="1" x14ac:dyDescent="0.35">
      <c r="D145" s="3" t="s">
        <v>10</v>
      </c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</row>
    <row r="146" spans="3:74" ht="15" thickTop="1" x14ac:dyDescent="0.3"/>
    <row r="147" spans="3:74" x14ac:dyDescent="0.3">
      <c r="C147" t="s">
        <v>11</v>
      </c>
    </row>
    <row r="148" spans="3:74" x14ac:dyDescent="0.3">
      <c r="D148" t="s">
        <v>12</v>
      </c>
    </row>
    <row r="149" spans="3:74" x14ac:dyDescent="0.3">
      <c r="D149" t="s">
        <v>13</v>
      </c>
    </row>
    <row r="150" spans="3:74" ht="15" thickBot="1" x14ac:dyDescent="0.35">
      <c r="D150" s="3" t="s">
        <v>10</v>
      </c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</row>
    <row r="151" spans="3:74" ht="15" thickTop="1" x14ac:dyDescent="0.3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C2:I30"/>
  <sheetViews>
    <sheetView workbookViewId="0">
      <selection activeCell="O6" sqref="O6"/>
    </sheetView>
  </sheetViews>
  <sheetFormatPr defaultColWidth="9.109375" defaultRowHeight="14.4" x14ac:dyDescent="0.3"/>
  <cols>
    <col min="1" max="2" width="3.5546875" style="13" customWidth="1"/>
    <col min="3" max="3" width="3" style="13" customWidth="1"/>
    <col min="4" max="5" width="3.33203125" style="13" customWidth="1"/>
    <col min="6" max="16384" width="9.109375" style="13"/>
  </cols>
  <sheetData>
    <row r="2" spans="3:5" ht="28.8" x14ac:dyDescent="0.55000000000000004">
      <c r="C2" s="12" t="s">
        <v>84</v>
      </c>
    </row>
    <row r="4" spans="3:5" x14ac:dyDescent="0.3">
      <c r="C4" s="13" t="s">
        <v>85</v>
      </c>
    </row>
    <row r="6" spans="3:5" x14ac:dyDescent="0.3">
      <c r="C6" s="13" t="s">
        <v>86</v>
      </c>
    </row>
    <row r="8" spans="3:5" x14ac:dyDescent="0.3">
      <c r="C8" s="13" t="s">
        <v>87</v>
      </c>
    </row>
    <row r="9" spans="3:5" x14ac:dyDescent="0.3">
      <c r="D9" s="13" t="s">
        <v>88</v>
      </c>
    </row>
    <row r="10" spans="3:5" x14ac:dyDescent="0.3">
      <c r="E10" s="14" t="s">
        <v>89</v>
      </c>
    </row>
    <row r="11" spans="3:5" x14ac:dyDescent="0.3">
      <c r="E11" s="14" t="s">
        <v>90</v>
      </c>
    </row>
    <row r="12" spans="3:5" x14ac:dyDescent="0.3">
      <c r="D12" s="13" t="s">
        <v>91</v>
      </c>
    </row>
    <row r="13" spans="3:5" x14ac:dyDescent="0.3">
      <c r="D13" s="13" t="s">
        <v>92</v>
      </c>
    </row>
    <row r="14" spans="3:5" x14ac:dyDescent="0.3">
      <c r="D14" s="13" t="s">
        <v>93</v>
      </c>
    </row>
    <row r="15" spans="3:5" x14ac:dyDescent="0.3">
      <c r="D15" s="14" t="s">
        <v>94</v>
      </c>
    </row>
    <row r="17" spans="3:9" x14ac:dyDescent="0.3">
      <c r="C17" s="13" t="s">
        <v>95</v>
      </c>
      <c r="I17" s="15" t="s">
        <v>96</v>
      </c>
    </row>
    <row r="18" spans="3:9" x14ac:dyDescent="0.3">
      <c r="C18" s="13" t="s">
        <v>97</v>
      </c>
      <c r="I18" s="15" t="s">
        <v>96</v>
      </c>
    </row>
    <row r="20" spans="3:9" ht="28.8" x14ac:dyDescent="0.55000000000000004">
      <c r="C20" s="12" t="s">
        <v>98</v>
      </c>
    </row>
    <row r="22" spans="3:9" x14ac:dyDescent="0.3">
      <c r="C22" s="13" t="s">
        <v>99</v>
      </c>
    </row>
    <row r="23" spans="3:9" x14ac:dyDescent="0.3">
      <c r="C23" s="13" t="s">
        <v>100</v>
      </c>
    </row>
    <row r="25" spans="3:9" x14ac:dyDescent="0.3">
      <c r="C25" s="13" t="s">
        <v>101</v>
      </c>
    </row>
    <row r="26" spans="3:9" x14ac:dyDescent="0.3">
      <c r="D26" s="13" t="s">
        <v>102</v>
      </c>
      <c r="I26" s="16" t="s">
        <v>103</v>
      </c>
    </row>
    <row r="27" spans="3:9" x14ac:dyDescent="0.3">
      <c r="D27" s="13" t="s">
        <v>104</v>
      </c>
      <c r="I27" s="13" t="s">
        <v>105</v>
      </c>
    </row>
    <row r="29" spans="3:9" x14ac:dyDescent="0.3">
      <c r="D29" s="13" t="s">
        <v>106</v>
      </c>
      <c r="I29" s="13" t="s">
        <v>107</v>
      </c>
    </row>
    <row r="30" spans="3:9" x14ac:dyDescent="0.3">
      <c r="D30" s="13" t="s">
        <v>108</v>
      </c>
    </row>
  </sheetData>
  <hyperlinks>
    <hyperlink ref="I26" r:id="rId1"/>
    <hyperlink ref="I17" r:id="rId2"/>
    <hyperlink ref="I18" r:id="rId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Simple Model with History</vt:lpstr>
      <vt:lpstr>Advertising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 Harding</dc:creator>
  <cp:lastModifiedBy>Monika Lewinski</cp:lastModifiedBy>
  <dcterms:created xsi:type="dcterms:W3CDTF">2014-08-30T15:33:20Z</dcterms:created>
  <dcterms:modified xsi:type="dcterms:W3CDTF">2014-12-22T18:27:05Z</dcterms:modified>
</cp:coreProperties>
</file>